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400" windowHeight="8445" tabRatio="673" activeTab="5"/>
  </bookViews>
  <sheets>
    <sheet name="Income Statement" sheetId="1" r:id="rId1"/>
    <sheet name="Balance Sheet" sheetId="2" r:id="rId2"/>
    <sheet name="Equity" sheetId="3" r:id="rId3"/>
    <sheet name="Cashflow" sheetId="4" r:id="rId4"/>
    <sheet name="Notes" sheetId="5" r:id="rId5"/>
    <sheet name="Cover" sheetId="6" r:id="rId6"/>
  </sheets>
  <definedNames>
    <definedName name="_xlnm.Print_Area" localSheetId="3">'Cashflow'!$A$1:$K$62</definedName>
    <definedName name="_xlnm.Print_Titles" localSheetId="0">'Income Statement'!$1:$7</definedName>
  </definedNames>
  <calcPr fullCalcOnLoad="1"/>
</workbook>
</file>

<file path=xl/sharedStrings.xml><?xml version="1.0" encoding="utf-8"?>
<sst xmlns="http://schemas.openxmlformats.org/spreadsheetml/2006/main" count="542" uniqueCount="254">
  <si>
    <t>TECK GUAN PERDANA BHD</t>
  </si>
  <si>
    <t>(Company No. 307097-A)</t>
  </si>
  <si>
    <t>RM000</t>
  </si>
  <si>
    <t>As At End Of</t>
  </si>
  <si>
    <t>Current Quarter</t>
  </si>
  <si>
    <t>As At Preceding</t>
  </si>
  <si>
    <t>Financial Year End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</si>
  <si>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</si>
  <si>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</si>
  <si>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</si>
  <si>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</si>
  <si>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The Condensed Consolidated Statement of Changes in Equity should be read in conjunction with the Annual Financial Statements</t>
  </si>
  <si>
    <t>The Condensed Consolidated Income Statement should be read in conjunction with the Annual Financial Statements</t>
  </si>
  <si>
    <t>The Condensed Consolidated Balance Sheet should be read in conjunction with the Annual Financial Statements</t>
  </si>
  <si>
    <t>-   Basic</t>
  </si>
  <si>
    <t>-   Diluted</t>
  </si>
  <si>
    <t>EARNINGS PER SHARE (SEN)</t>
  </si>
  <si>
    <t>NET TANGIBLE ASSETS PER SHARE (SEN)</t>
  </si>
  <si>
    <t>NOTES TO INTERIM FINANCIAL REPORT</t>
  </si>
  <si>
    <t>The Condensed Consolidated Cash Flow Statement should be read in conjunction with the Annual Financial Statements</t>
  </si>
  <si>
    <t xml:space="preserve">The interim financial report is unaudited and has been prepared in accordance with MASB 26 - Interim Financial Reporting. </t>
  </si>
  <si>
    <t>or incidence.</t>
  </si>
  <si>
    <t>There were no significant changes in the amount of estimates reported in prior interim periods of the current financial year or</t>
  </si>
  <si>
    <t>changes in estimates of amount reported in prior financial years that have a material effect in the current interim period.</t>
  </si>
  <si>
    <t>The valuations of property, plant and equipment have been brought forward without amendment from the previous financial</t>
  </si>
  <si>
    <t>statements.</t>
  </si>
  <si>
    <t>The Group did not issue any profit forecast or profit guarantee during the current financial year-to-date.</t>
  </si>
  <si>
    <t>Company's Prospects</t>
  </si>
  <si>
    <t>There were no sale of unquoted investments and/or properties during the current quarter and financial year-to-date.</t>
  </si>
  <si>
    <t>There were no purchase or disposal of quoted securities during the current quarter and financial year-to-date and  there were</t>
  </si>
  <si>
    <t>no investment in quoted shares as at the end of the quarter.</t>
  </si>
  <si>
    <t>RM'000</t>
  </si>
  <si>
    <t>Total short term borrowings</t>
  </si>
  <si>
    <t>Total long term borrowings</t>
  </si>
  <si>
    <t>There were no off balance sheet financial instruments as at the date of this report</t>
  </si>
  <si>
    <t>There were no pending material litigations at the date of this report.</t>
  </si>
  <si>
    <t>The accounting policies and methods of computation adopted by the Group in this interim financial report are consistent with</t>
  </si>
  <si>
    <t>There was no audit qualification in the audit report of the preceding annual financial statements.</t>
  </si>
  <si>
    <t>There were no material events subsequent to the end of the interim period that have not been reflected in the financial</t>
  </si>
  <si>
    <t>statements for the interim period.</t>
  </si>
  <si>
    <t>There were no changes in the composition of the Group during the interim period under review.</t>
  </si>
  <si>
    <t>(Unaudited)</t>
  </si>
  <si>
    <t>(Audited)</t>
  </si>
  <si>
    <t>(Incorporated in Malaysia)</t>
  </si>
  <si>
    <t>Revenue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</si>
  <si>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</si>
  <si>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</si>
  <si>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</si>
  <si>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</si>
  <si>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</si>
  <si>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</si>
  <si>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</si>
  <si>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</si>
  <si>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</si>
  <si>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</si>
  <si>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</si>
  <si>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</si>
  <si>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</si>
  <si>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</si>
  <si>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</si>
  <si>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</si>
  <si>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</si>
  <si>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</si>
  <si>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</si>
  <si>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</si>
  <si>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</si>
  <si>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</si>
  <si>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</si>
  <si>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</si>
  <si>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Date:</t>
  </si>
  <si>
    <t>as follows:</t>
  </si>
  <si>
    <t>Year-To-Date</t>
  </si>
  <si>
    <t>Interest Income</t>
  </si>
  <si>
    <t>na</t>
  </si>
  <si>
    <t>NET CURRENT ASSETS/(LIABILITIES)</t>
  </si>
  <si>
    <t>The Group borrowings, which are all secured and denominated in Ringgit Malaysia, as at the end of the reporting period were</t>
  </si>
  <si>
    <t>Net movement in balances with related companies</t>
  </si>
  <si>
    <t>The Group's operations are affected by seasonal crop production, weather conditions and fluctuating commodity prices.</t>
  </si>
  <si>
    <t>Interest Expense</t>
  </si>
  <si>
    <t>Taxation</t>
  </si>
  <si>
    <t>Dividend</t>
  </si>
  <si>
    <t>Accounting Policies</t>
  </si>
  <si>
    <t>Audit Report</t>
  </si>
  <si>
    <t>Seasonal and Cyclical Factors</t>
  </si>
  <si>
    <t>Unusual Items</t>
  </si>
  <si>
    <t>Changes in Estimates</t>
  </si>
  <si>
    <t>Debt and Equities Securities</t>
  </si>
  <si>
    <t>Segmental Reporting</t>
  </si>
  <si>
    <t>Valuations of Property, Plant and Equipment</t>
  </si>
  <si>
    <t>Changes in Composition of the Group</t>
  </si>
  <si>
    <t>Contingent Liabilities</t>
  </si>
  <si>
    <t>Review of Performance</t>
  </si>
  <si>
    <t>Variation of Result to Preceding Quarter</t>
  </si>
  <si>
    <t>Profit Forecast</t>
  </si>
  <si>
    <t>Profit or Loss on Sale of Unquoted Investment and/or Properties</t>
  </si>
  <si>
    <t>Quoted Securities</t>
  </si>
  <si>
    <t>Corporate Proposals</t>
  </si>
  <si>
    <t>Borrowings</t>
  </si>
  <si>
    <t>Off Balance Sheet Financial Instruments</t>
  </si>
  <si>
    <t>Material Litigation</t>
  </si>
  <si>
    <t>Earnings Per Share</t>
  </si>
  <si>
    <t>PROFIT FOR THE PERIOD/YEAR</t>
  </si>
  <si>
    <t>Subsequent Events</t>
  </si>
  <si>
    <t>Profit Before Tax</t>
  </si>
  <si>
    <t>Plantations</t>
  </si>
  <si>
    <t>Inter-segments elimination</t>
  </si>
  <si>
    <t>Administrative Cost</t>
  </si>
  <si>
    <t>Taxation for the current period/year</t>
  </si>
  <si>
    <t>Cocoa Trading</t>
  </si>
  <si>
    <t>Cocoa Processing</t>
  </si>
  <si>
    <t>MKT</t>
  </si>
  <si>
    <t>TCE</t>
  </si>
  <si>
    <t>INTEREST EXPENSE</t>
  </si>
  <si>
    <t>PROFIT BEFORE TAXATION</t>
  </si>
  <si>
    <t>TAXATION</t>
  </si>
  <si>
    <t>TOTAL</t>
  </si>
  <si>
    <t>CCP</t>
  </si>
  <si>
    <t>REVENUE</t>
  </si>
  <si>
    <t>COST OF SALES</t>
  </si>
  <si>
    <t>OTHER INCOME</t>
  </si>
  <si>
    <t>GROSS PROFIT</t>
  </si>
  <si>
    <t>ADMINISTRATIVE EXPENSES</t>
  </si>
  <si>
    <t>PROFIT FROM OPERATIONS</t>
  </si>
  <si>
    <t>INTEREST INCOME</t>
  </si>
  <si>
    <t>CUMULATIVE QUARTER</t>
  </si>
  <si>
    <t>Current Year</t>
  </si>
  <si>
    <t xml:space="preserve">Quarter </t>
  </si>
  <si>
    <t>Preceding Year</t>
  </si>
  <si>
    <t>Corresponding Quarter</t>
  </si>
  <si>
    <t>Todate</t>
  </si>
  <si>
    <t>Corresponding Period</t>
  </si>
  <si>
    <t>INDIVIDUAL QUARTER</t>
  </si>
  <si>
    <t>PROPERTY, PLANT AND EQUIPMENT</t>
  </si>
  <si>
    <t>CURRENT ASSETS</t>
  </si>
  <si>
    <t>Inventories</t>
  </si>
  <si>
    <t>Trade receivables</t>
  </si>
  <si>
    <t>Other receivables</t>
  </si>
  <si>
    <t>Amounts due from related companies</t>
  </si>
  <si>
    <t>Taxation recoverable</t>
  </si>
  <si>
    <t>Cash and bank balances</t>
  </si>
  <si>
    <t>DEDUCT: CURRENT LIABILITIES</t>
  </si>
  <si>
    <t>Amount due to bankers</t>
  </si>
  <si>
    <t>Trade payables</t>
  </si>
  <si>
    <t>Other payables</t>
  </si>
  <si>
    <t>Amount due to related companies</t>
  </si>
  <si>
    <t>Term Loan</t>
  </si>
  <si>
    <t>LONG TERM LIABILITIES</t>
  </si>
  <si>
    <t>FINANCED BY:</t>
  </si>
  <si>
    <t>Share capital</t>
  </si>
  <si>
    <t>Share premium</t>
  </si>
  <si>
    <t>Reserves</t>
  </si>
  <si>
    <t>SHARE</t>
  </si>
  <si>
    <t>CAPITAL</t>
  </si>
  <si>
    <t>PREMIUM</t>
  </si>
  <si>
    <t>RESERVE ON</t>
  </si>
  <si>
    <t>CONSOLIDATION</t>
  </si>
  <si>
    <t>RETAINED</t>
  </si>
  <si>
    <t>PROFITS</t>
  </si>
  <si>
    <t>AT 01/02/2002</t>
  </si>
  <si>
    <t>DIVIDEND PAID</t>
  </si>
  <si>
    <t>CASH FLOWS FROM OPERATING ACTIVITIES</t>
  </si>
  <si>
    <t>Profit before taxation</t>
  </si>
  <si>
    <t>Adjustment for:</t>
  </si>
  <si>
    <t>Depreciation of property, plant and equipment</t>
  </si>
  <si>
    <t>Gain on disposal of property, plant and equipment</t>
  </si>
  <si>
    <t>Interest income</t>
  </si>
  <si>
    <t>Interest expense</t>
  </si>
  <si>
    <t>Operating profit before working capital changes</t>
  </si>
  <si>
    <t>Decrease/(Increase) in inventories</t>
  </si>
  <si>
    <t>Decrease/(Increase) in receivables</t>
  </si>
  <si>
    <t>Increase/(Decrease) in payables</t>
  </si>
  <si>
    <t>Cash generated from operations</t>
  </si>
  <si>
    <t>Interest paid</t>
  </si>
  <si>
    <t>Taxation paid</t>
  </si>
  <si>
    <t>Net cash generated from/(used in) operating activities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</si>
  <si>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</si>
  <si>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</si>
  <si>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</si>
  <si>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</si>
  <si>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Net cash generated from/(used in) investing activities</t>
  </si>
  <si>
    <t>CASH FLOWS FROM FINANCING ACTIVITIES</t>
  </si>
  <si>
    <t>Dividend paid</t>
  </si>
  <si>
    <t>Repayment of term loans</t>
  </si>
  <si>
    <t>Net movement in bankers' acceptance</t>
  </si>
  <si>
    <t>Net cash (used in)/generated from financing activities</t>
  </si>
  <si>
    <t>NET INCREASE/(DECREASE) IN CASH AND CASH EQUIVALENTS</t>
  </si>
  <si>
    <t>CASH AND CASH EQUIVALENTS AT END OF THE PERIOD</t>
  </si>
  <si>
    <t>CASH AND CASH EQUIVALENTS AT BEGINNING OF THE PERIOD</t>
  </si>
  <si>
    <t>Tax refunded</t>
  </si>
  <si>
    <t>of the Company for the year ended 31 January 2003</t>
  </si>
  <si>
    <t>AT 01/02/2003</t>
  </si>
  <si>
    <t>those adopted in the financial statements for the year ended 31 January 2003.</t>
  </si>
  <si>
    <t>TECK  GUAN  PERDANA  BERHAD</t>
  </si>
  <si>
    <t xml:space="preserve">UNAUDITED INTERIM FINANCIAL REPORT FOR THE </t>
  </si>
  <si>
    <t>( COMPANY NO : 307097 - A)</t>
  </si>
  <si>
    <t>Total</t>
  </si>
  <si>
    <t>commodity prices and demand for cocoa products.</t>
  </si>
  <si>
    <t>The directors are of the opinion that performance in subsequent quarters is dependent on external factors affecting</t>
  </si>
  <si>
    <t xml:space="preserve">cocoa products. </t>
  </si>
  <si>
    <t>At the date of this report, the secured performance guarantees extended to related companies in respect of banking facilities</t>
  </si>
  <si>
    <t>granted amounting RM13.5 million (31/01/03: RM13.5 million) has been fully settled. The legal charge over the subsidiary,</t>
  </si>
  <si>
    <t>course.</t>
  </si>
  <si>
    <t xml:space="preserve">Majulah Koko Tawau Sdn Bhd's certain landed properties subject to the extent of RM3.0 million will be discharged in due </t>
  </si>
  <si>
    <t>31/1/2003</t>
  </si>
  <si>
    <t>No dividend has been declared and paid for the financial quarter under review.</t>
  </si>
  <si>
    <t>31/7/2003</t>
  </si>
  <si>
    <t>31/7/2002</t>
  </si>
  <si>
    <t>AT 31/7/2002</t>
  </si>
  <si>
    <t>AT 31/7/2003</t>
  </si>
  <si>
    <t>SECOND QUARTER ENDED 31 JULY 2003</t>
  </si>
  <si>
    <t>ISSUE OF SHARE CAPITAL</t>
  </si>
  <si>
    <t>BONUS ISSUE</t>
  </si>
  <si>
    <t>UNAUDITED INTERIM FINANCIAL REPORT FOR THE SECOND QUARTER ENDED 31 JULY 2003</t>
  </si>
  <si>
    <t>TGP</t>
  </si>
  <si>
    <t>Tax Expense</t>
  </si>
  <si>
    <t>Tax Provision c/f</t>
  </si>
  <si>
    <t>Tax Provision B/f</t>
  </si>
  <si>
    <t>Payments</t>
  </si>
  <si>
    <t>Refunds</t>
  </si>
  <si>
    <t>Proceeds from issuance of ordinary shares</t>
  </si>
  <si>
    <t xml:space="preserve">of the Bonus Issue of 19,998,451 ordinary shares of RM1 each and through a Private Placement of 100,000 ordinary shares at  </t>
  </si>
  <si>
    <t>million issued and paid-up capital for a Second Board company listed on KLSE by 31 December 2003.</t>
  </si>
  <si>
    <t>shares.</t>
  </si>
  <si>
    <t>During the financial period, the Company increased its issued and paid-up capital from RM19,998,451 to RM40,096,902 by ways</t>
  </si>
  <si>
    <t>The Proposed Bonus Issue and Private Placement has been concluded during the financial period and thus the Company has</t>
  </si>
  <si>
    <t>complied with the minimum RM40 million paid-up capital, a requirement to be complied by 31 December 2003 as required</t>
  </si>
  <si>
    <t>by the KLSE Listing Requirements. There are no other corporate proposals announced as at the date of this report.</t>
  </si>
  <si>
    <t>The Group recorded lower pre-tax profit of RM1.28 million for the current quarter as compared with preceding year</t>
  </si>
  <si>
    <t>corresponding quarter's pre-tax profit of RM2.90 million, due mainly to lower prices and margins for cocoa beans and</t>
  </si>
  <si>
    <t>The Group recorded an increase in pre-tax profit of RM1.28 million for the current quarter as compared with the immediate</t>
  </si>
  <si>
    <t>and cocoa products compared to first quarter.</t>
  </si>
  <si>
    <t xml:space="preserve">The effective tax rate for the current quarter and financial year-to-date are lower than the statutory tax rate due principally to </t>
  </si>
  <si>
    <t>availability of unabsorbed tax losses and tax allowances brought forward to set off against the profit of certain subsidiary</t>
  </si>
  <si>
    <t>companies.</t>
  </si>
  <si>
    <t>The shareholders have approved a first and final dividend of 1%, less 28% income tax (2002: 1%, less 28% income tax) for the</t>
  </si>
  <si>
    <t>27 September 2003 to shareholders whose name appear in the Register of Members or Record of Depositors on 1 August 2003.</t>
  </si>
  <si>
    <t>The earnings per share for the current quarter and financial year-to-date are calculated by dividing the net profit for the</t>
  </si>
  <si>
    <t>period/year by the weighted average number of ordinary shares in issue.</t>
  </si>
  <si>
    <t>Weighted average number of</t>
  </si>
  <si>
    <t xml:space="preserve">  ordinary shares in issue ('000)</t>
  </si>
  <si>
    <t>Net profit for the year (RM'000)</t>
  </si>
  <si>
    <t>Basic earnings per share (Sen)</t>
  </si>
  <si>
    <t>Weighted average number of shares outstanding in 2003 =</t>
  </si>
  <si>
    <t xml:space="preserve">The comparative basic earnings per share has been retroactively adjusted  to take into account the effect of the Bonus Issue. </t>
  </si>
  <si>
    <t xml:space="preserve">Weighted average number of shares outstanding in 2003 = </t>
  </si>
  <si>
    <t xml:space="preserve">(19,998 + 19,998) x 12/12 = </t>
  </si>
  <si>
    <t xml:space="preserve">(19,998 + 19,998) x 12/12 + 100 x 1/6 = </t>
  </si>
  <si>
    <t>The increased issued and paid-up capital has thus enabled the Company complied with the minimum requirement of RM40</t>
  </si>
  <si>
    <t>29/9/2003</t>
  </si>
  <si>
    <t xml:space="preserve">financial year ended 31 January 2003 at the Annual General Meeting held on 29 July 2003. The dividend has been paid on </t>
  </si>
  <si>
    <t>preceding quarter's pre-tax profit of RM0.36 million due mainly to higher sales and better prices and margins for cocoa beans</t>
  </si>
  <si>
    <t>There were no items affecting the assets, liabilities, net income or cash flows that are unusual because of their nature, size</t>
  </si>
  <si>
    <t>been credited to the share premium account. The new ordinary shares rank pari passu in all respects with existing ordinary</t>
  </si>
  <si>
    <t>an issue price of RM1.07 per share for cash. The share premium arising from Private Placement, amounted to RM7,000 has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</si>
</sst>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0.00_);\(0.00\)"/>
    <numFmt numFmtId="171" formatCode="[$-809]dd\ mmmm\ yyyy"/>
    <numFmt numFmtId="172" formatCode="[$-809]d\ mmmm\ yyyy;@"/>
    <numFmt numFmtId="173" formatCode="#,##0_);\(#,##0\);&quot;-&quot;???"/>
    <numFmt numFmtId="174" formatCode="_(* #,##0_);_(* \(#,##0\);_(* &quot;-&quot;??_);_(@_)"/>
    <numFmt numFmtId="175" formatCode="[$-F800]dddd\,\ mmmm\ dd\,\ yyyy"/>
    <numFmt numFmtId="176" formatCode="mmm\-yyyy"/>
    <numFmt numFmtId="177" formatCode="[$-409]dddd\,\ mmmm\ dd\,\ yyyy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_(* #,##0.000000_);_(* \(#,##0.000000\);_(* &quot;-&quot;_);_(@_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dd/mm/yy;@"/>
    <numFmt numFmtId="188" formatCode="[$-809]dd\ mmmm\ yyyy;@"/>
  </numFmts>
  <fonts count="18">
    <font>
      <sz val="10"/>
      <name val="Tahoma"/>
      <family val="0"/>
    </font>
    <font>
      <sz val="8"/>
      <name val="Tahoma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10"/>
      <name val="Tahoma"/>
      <family val="0"/>
    </font>
    <font>
      <b/>
      <sz val="12"/>
      <name val="Tahoma"/>
      <family val="2"/>
    </font>
    <font>
      <sz val="9"/>
      <name val="Tahoma"/>
      <family val="0"/>
    </font>
    <font>
      <b/>
      <sz val="16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0"/>
      <color indexed="9"/>
      <name val="Tahoma"/>
      <family val="0"/>
    </font>
    <font>
      <sz val="14"/>
      <name val="Tahoma"/>
      <family val="0"/>
    </font>
    <font>
      <b/>
      <sz val="22"/>
      <name val="Tahoma"/>
      <family val="2"/>
    </font>
    <font>
      <sz val="18"/>
      <name val="Tahoma"/>
      <family val="0"/>
    </font>
    <font>
      <b/>
      <sz val="2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2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37" fontId="5" fillId="0" borderId="0" xfId="21" applyFont="1" applyFill="1" applyBorder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1" xfId="0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  <xf numFmtId="41" fontId="0" fillId="0" borderId="2" xfId="0" applyNumberFormat="1" applyFont="1" applyBorder="1" applyAlignment="1">
      <alignment/>
    </xf>
    <xf numFmtId="41" fontId="0" fillId="0" borderId="3" xfId="0" applyNumberFormat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/>
    </xf>
    <xf numFmtId="14" fontId="9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1" fontId="0" fillId="2" borderId="0" xfId="0" applyNumberFormat="1" applyFill="1" applyBorder="1" applyAlignment="1">
      <alignment/>
    </xf>
    <xf numFmtId="41" fontId="0" fillId="2" borderId="4" xfId="0" applyNumberFormat="1" applyFill="1" applyBorder="1" applyAlignment="1">
      <alignment/>
    </xf>
    <xf numFmtId="41" fontId="0" fillId="2" borderId="3" xfId="0" applyNumberForma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2" xfId="0" applyFill="1" applyBorder="1" applyAlignment="1">
      <alignment/>
    </xf>
    <xf numFmtId="174" fontId="0" fillId="0" borderId="0" xfId="15" applyNumberFormat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Font="1" applyBorder="1" applyAlignment="1" quotePrefix="1">
      <alignment/>
    </xf>
    <xf numFmtId="43" fontId="0" fillId="0" borderId="5" xfId="15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workbookViewId="0" topLeftCell="A22">
      <selection activeCell="J46" sqref="J46"/>
    </sheetView>
  </sheetViews>
  <sheetFormatPr defaultColWidth="9.140625" defaultRowHeight="12.75"/>
  <cols>
    <col min="1" max="3" width="15.7109375" style="0" customWidth="1"/>
    <col min="4" max="4" width="10.7109375" style="0" customWidth="1"/>
    <col min="5" max="5" width="4.28125" style="0" customWidth="1"/>
    <col min="6" max="6" width="10.7109375" style="0" customWidth="1"/>
    <col min="7" max="7" width="4.28125" style="0" customWidth="1"/>
    <col min="8" max="8" width="10.7109375" style="0" customWidth="1"/>
    <col min="9" max="9" width="4.28125" style="0" customWidth="1"/>
    <col min="10" max="10" width="10.7109375" style="0" customWidth="1"/>
    <col min="11" max="11" width="4.28125" style="0" customWidth="1"/>
    <col min="12" max="12" width="10.7109375" style="0" customWidth="1"/>
    <col min="13" max="13" width="2.7109375" style="0" customWidth="1"/>
  </cols>
  <sheetData>
    <row r="1" spans="1:13" ht="19.5">
      <c r="A1" s="23" t="s">
        <v>0</v>
      </c>
      <c r="B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2" t="s">
        <v>1</v>
      </c>
      <c r="B2" s="22"/>
      <c r="C2" s="22"/>
      <c r="D2" s="22"/>
      <c r="E2" s="38"/>
      <c r="F2" s="22"/>
      <c r="G2" s="22"/>
      <c r="H2" s="22"/>
      <c r="I2" s="22"/>
      <c r="J2" s="22"/>
      <c r="K2" s="22"/>
      <c r="L2" s="22"/>
      <c r="M2" s="22"/>
    </row>
    <row r="3" spans="1:13" ht="12.75">
      <c r="A3" s="22" t="s">
        <v>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6" spans="1:13" ht="15">
      <c r="A6" s="21" t="s">
        <v>212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4.25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3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6" t="s">
        <v>131</v>
      </c>
      <c r="F12" s="3"/>
      <c r="G12" s="3"/>
      <c r="H12" s="3"/>
      <c r="I12" s="6" t="s">
        <v>124</v>
      </c>
      <c r="J12" s="3"/>
      <c r="K12" s="3"/>
      <c r="L12" s="3"/>
      <c r="M12" s="3"/>
    </row>
    <row r="13" spans="1:13" ht="12.75">
      <c r="A13" s="3"/>
      <c r="B13" s="3"/>
      <c r="C13" s="3"/>
      <c r="D13" s="12" t="s">
        <v>125</v>
      </c>
      <c r="E13" s="3"/>
      <c r="F13" s="12" t="s">
        <v>127</v>
      </c>
      <c r="G13" s="3"/>
      <c r="H13" s="12" t="s">
        <v>125</v>
      </c>
      <c r="I13" s="3"/>
      <c r="J13" s="12" t="s">
        <v>127</v>
      </c>
      <c r="K13" s="3"/>
      <c r="L13" s="3"/>
      <c r="M13" s="3"/>
    </row>
    <row r="14" spans="1:13" ht="12.75">
      <c r="A14" s="3"/>
      <c r="B14" s="3"/>
      <c r="C14" s="3"/>
      <c r="D14" s="12" t="s">
        <v>126</v>
      </c>
      <c r="E14" s="3"/>
      <c r="F14" s="12" t="s">
        <v>128</v>
      </c>
      <c r="G14" s="3"/>
      <c r="H14" s="12" t="s">
        <v>129</v>
      </c>
      <c r="I14" s="3"/>
      <c r="J14" s="12" t="s">
        <v>130</v>
      </c>
      <c r="K14" s="3"/>
      <c r="L14" s="3"/>
      <c r="M14" s="3"/>
    </row>
    <row r="15" spans="1:13" ht="12.75">
      <c r="A15" s="3"/>
      <c r="B15" s="3"/>
      <c r="C15" s="3"/>
      <c r="D15" s="13" t="s">
        <v>205</v>
      </c>
      <c r="E15" s="3"/>
      <c r="F15" s="13" t="s">
        <v>206</v>
      </c>
      <c r="G15" s="3"/>
      <c r="H15" s="13" t="s">
        <v>205</v>
      </c>
      <c r="I15" s="3"/>
      <c r="J15" s="13" t="s">
        <v>206</v>
      </c>
      <c r="K15" s="3"/>
      <c r="L15" s="3"/>
      <c r="M15" s="3"/>
    </row>
    <row r="16" spans="1:13" ht="12.75">
      <c r="A16" s="3"/>
      <c r="B16" s="3"/>
      <c r="C16" s="3"/>
      <c r="D16" s="6" t="s">
        <v>2</v>
      </c>
      <c r="E16" s="3"/>
      <c r="F16" s="6" t="s">
        <v>2</v>
      </c>
      <c r="G16" s="3"/>
      <c r="H16" s="6" t="s">
        <v>2</v>
      </c>
      <c r="I16" s="3"/>
      <c r="J16" s="6" t="s">
        <v>2</v>
      </c>
      <c r="K16" s="3"/>
      <c r="L16" s="3"/>
      <c r="M16" s="3"/>
    </row>
    <row r="17" spans="1:13" ht="12.75">
      <c r="A17" s="3"/>
      <c r="B17" s="3"/>
      <c r="C17" s="3"/>
      <c r="D17" s="39"/>
      <c r="E17" s="39"/>
      <c r="F17" s="39"/>
      <c r="G17" s="39"/>
      <c r="H17" s="39"/>
      <c r="I17" s="39"/>
      <c r="J17" s="39"/>
      <c r="K17" s="3"/>
      <c r="L17" s="3"/>
      <c r="M17" s="3"/>
    </row>
    <row r="18" spans="1:13" ht="12.75">
      <c r="A18" s="10" t="s">
        <v>117</v>
      </c>
      <c r="B18" s="10"/>
      <c r="C18" s="3"/>
      <c r="D18" s="32">
        <v>22873</v>
      </c>
      <c r="E18" s="39"/>
      <c r="F18" s="39">
        <v>17901</v>
      </c>
      <c r="G18" s="39"/>
      <c r="H18" s="32">
        <v>42564</v>
      </c>
      <c r="I18" s="39"/>
      <c r="J18" s="39">
        <v>32297</v>
      </c>
      <c r="K18" s="3"/>
      <c r="L18" s="3"/>
      <c r="M18" s="3"/>
    </row>
    <row r="19" spans="1:13" ht="12.75">
      <c r="A19" s="3"/>
      <c r="B19" s="3"/>
      <c r="C19" s="3"/>
      <c r="D19" s="39"/>
      <c r="E19" s="39"/>
      <c r="F19" s="39"/>
      <c r="G19" s="39"/>
      <c r="H19" s="39"/>
      <c r="I19" s="39"/>
      <c r="J19" s="39"/>
      <c r="K19" s="3"/>
      <c r="L19" s="3"/>
      <c r="M19" s="3"/>
    </row>
    <row r="20" spans="1:13" ht="12.75">
      <c r="A20" s="10" t="s">
        <v>118</v>
      </c>
      <c r="B20" s="10"/>
      <c r="C20" s="3"/>
      <c r="D20" s="39">
        <v>-20798</v>
      </c>
      <c r="E20" s="39"/>
      <c r="F20" s="39">
        <v>-14102</v>
      </c>
      <c r="G20" s="39"/>
      <c r="H20" s="39">
        <v>-39301</v>
      </c>
      <c r="I20" s="39"/>
      <c r="J20" s="39">
        <v>-26243</v>
      </c>
      <c r="K20" s="3"/>
      <c r="L20" s="3"/>
      <c r="M20" s="3"/>
    </row>
    <row r="21" spans="1:13" ht="12.75">
      <c r="A21" s="3"/>
      <c r="B21" s="3"/>
      <c r="C21" s="3"/>
      <c r="D21" s="39"/>
      <c r="E21" s="39"/>
      <c r="F21" s="39"/>
      <c r="G21" s="39"/>
      <c r="H21" s="39"/>
      <c r="I21" s="39"/>
      <c r="J21" s="39"/>
      <c r="K21" s="3"/>
      <c r="L21" s="3"/>
      <c r="M21" s="3"/>
    </row>
    <row r="22" spans="1:13" ht="12.75">
      <c r="A22" s="3"/>
      <c r="B22" s="3"/>
      <c r="C22" s="3"/>
      <c r="D22" s="40"/>
      <c r="E22" s="39"/>
      <c r="F22" s="40"/>
      <c r="G22" s="39"/>
      <c r="H22" s="40"/>
      <c r="I22" s="39"/>
      <c r="J22" s="40"/>
      <c r="K22" s="3"/>
      <c r="L22" s="3"/>
      <c r="M22" s="3"/>
    </row>
    <row r="23" spans="1:13" ht="12.75">
      <c r="A23" s="10" t="s">
        <v>120</v>
      </c>
      <c r="B23" s="10"/>
      <c r="C23" s="3"/>
      <c r="D23" s="33">
        <f>D18+D20</f>
        <v>2075</v>
      </c>
      <c r="E23" s="39"/>
      <c r="F23" s="33">
        <f>F18+F20</f>
        <v>3799</v>
      </c>
      <c r="G23" s="39"/>
      <c r="H23" s="33">
        <f>H18+H20</f>
        <v>3263</v>
      </c>
      <c r="I23" s="39"/>
      <c r="J23" s="33">
        <f>J18+J20</f>
        <v>6054</v>
      </c>
      <c r="K23" s="3"/>
      <c r="L23" s="3"/>
      <c r="M23" s="3"/>
    </row>
    <row r="24" spans="1:13" ht="12.75">
      <c r="A24" s="3"/>
      <c r="B24" s="3"/>
      <c r="C24" s="3"/>
      <c r="D24" s="33"/>
      <c r="E24" s="39"/>
      <c r="F24" s="33"/>
      <c r="G24" s="39"/>
      <c r="H24" s="33"/>
      <c r="I24" s="39"/>
      <c r="J24" s="33"/>
      <c r="K24" s="3"/>
      <c r="L24" s="3"/>
      <c r="M24" s="3"/>
    </row>
    <row r="25" spans="1:13" ht="12.75">
      <c r="A25" s="10" t="s">
        <v>119</v>
      </c>
      <c r="B25" s="10"/>
      <c r="C25" s="3"/>
      <c r="D25" s="33">
        <v>151</v>
      </c>
      <c r="E25" s="39"/>
      <c r="F25" s="33">
        <v>-14</v>
      </c>
      <c r="G25" s="39"/>
      <c r="H25" s="33">
        <v>403</v>
      </c>
      <c r="I25" s="39"/>
      <c r="J25" s="33">
        <v>162</v>
      </c>
      <c r="K25" s="3"/>
      <c r="L25" s="3"/>
      <c r="M25" s="3"/>
    </row>
    <row r="26" spans="1:13" ht="12.75">
      <c r="A26" s="3"/>
      <c r="B26" s="3"/>
      <c r="C26" s="3"/>
      <c r="D26" s="33"/>
      <c r="E26" s="39"/>
      <c r="F26" s="33"/>
      <c r="G26" s="39"/>
      <c r="H26" s="33"/>
      <c r="I26" s="39"/>
      <c r="J26" s="33"/>
      <c r="K26" s="3"/>
      <c r="L26" s="3"/>
      <c r="M26" s="3"/>
    </row>
    <row r="27" spans="1:13" ht="12.75">
      <c r="A27" s="10" t="s">
        <v>121</v>
      </c>
      <c r="B27" s="10"/>
      <c r="C27" s="3"/>
      <c r="D27" s="33">
        <v>-813</v>
      </c>
      <c r="E27" s="39"/>
      <c r="F27" s="33">
        <v>-677</v>
      </c>
      <c r="G27" s="39"/>
      <c r="H27" s="33">
        <v>-1605</v>
      </c>
      <c r="I27" s="39"/>
      <c r="J27" s="33">
        <v>-1477</v>
      </c>
      <c r="K27" s="3"/>
      <c r="L27" s="3"/>
      <c r="M27" s="3"/>
    </row>
    <row r="28" spans="1:13" ht="12.75">
      <c r="A28" s="3"/>
      <c r="B28" s="3"/>
      <c r="C28" s="3"/>
      <c r="D28" s="33"/>
      <c r="E28" s="39"/>
      <c r="F28" s="33"/>
      <c r="G28" s="39"/>
      <c r="H28" s="33"/>
      <c r="I28" s="39"/>
      <c r="J28" s="33"/>
      <c r="K28" s="3"/>
      <c r="L28" s="3"/>
      <c r="M28" s="3"/>
    </row>
    <row r="29" spans="1:13" ht="12.75">
      <c r="A29" s="3"/>
      <c r="B29" s="3"/>
      <c r="C29" s="3"/>
      <c r="D29" s="37"/>
      <c r="E29" s="39"/>
      <c r="F29" s="37"/>
      <c r="G29" s="39"/>
      <c r="H29" s="37"/>
      <c r="I29" s="39"/>
      <c r="J29" s="37"/>
      <c r="K29" s="3"/>
      <c r="L29" s="3"/>
      <c r="M29" s="3"/>
    </row>
    <row r="30" spans="1:13" ht="12.75">
      <c r="A30" s="10" t="s">
        <v>122</v>
      </c>
      <c r="B30" s="10"/>
      <c r="C30" s="3"/>
      <c r="D30" s="33">
        <f>D23+D25+D27</f>
        <v>1413</v>
      </c>
      <c r="E30" s="39"/>
      <c r="F30" s="33">
        <f>F23+F25+F27</f>
        <v>3108</v>
      </c>
      <c r="G30" s="39"/>
      <c r="H30" s="33">
        <f>H23+H25+H27</f>
        <v>2061</v>
      </c>
      <c r="I30" s="39"/>
      <c r="J30" s="33">
        <f>J23+J25+J27</f>
        <v>4739</v>
      </c>
      <c r="K30" s="3"/>
      <c r="L30" s="3"/>
      <c r="M30" s="3"/>
    </row>
    <row r="31" spans="1:13" ht="12.75">
      <c r="A31" s="3"/>
      <c r="B31" s="3"/>
      <c r="C31" s="3"/>
      <c r="D31" s="33"/>
      <c r="E31" s="39"/>
      <c r="F31" s="33"/>
      <c r="G31" s="39"/>
      <c r="H31" s="33"/>
      <c r="I31" s="39"/>
      <c r="J31" s="33"/>
      <c r="K31" s="3"/>
      <c r="L31" s="3"/>
      <c r="M31" s="3"/>
    </row>
    <row r="32" spans="1:13" ht="12.75">
      <c r="A32" s="10" t="s">
        <v>123</v>
      </c>
      <c r="B32" s="10"/>
      <c r="C32" s="3"/>
      <c r="D32" s="33">
        <v>261</v>
      </c>
      <c r="E32" s="39"/>
      <c r="F32" s="33">
        <v>192</v>
      </c>
      <c r="G32" s="39"/>
      <c r="H32" s="33">
        <v>474</v>
      </c>
      <c r="I32" s="39"/>
      <c r="J32" s="33">
        <v>380</v>
      </c>
      <c r="K32" s="3"/>
      <c r="L32" s="3"/>
      <c r="M32" s="3"/>
    </row>
    <row r="33" spans="1:13" ht="12.75">
      <c r="A33" s="3"/>
      <c r="B33" s="3"/>
      <c r="C33" s="3"/>
      <c r="D33" s="33"/>
      <c r="E33" s="39"/>
      <c r="F33" s="33"/>
      <c r="G33" s="39"/>
      <c r="H33" s="33"/>
      <c r="I33" s="39"/>
      <c r="J33" s="33"/>
      <c r="K33" s="3"/>
      <c r="L33" s="3"/>
      <c r="M33" s="3"/>
    </row>
    <row r="34" spans="1:13" ht="12.75">
      <c r="A34" s="10" t="s">
        <v>112</v>
      </c>
      <c r="B34" s="10"/>
      <c r="C34" s="3"/>
      <c r="D34" s="33">
        <v>-394</v>
      </c>
      <c r="E34" s="39"/>
      <c r="F34" s="33">
        <v>-400</v>
      </c>
      <c r="G34" s="39"/>
      <c r="H34" s="33">
        <v>-895</v>
      </c>
      <c r="I34" s="39"/>
      <c r="J34" s="33">
        <v>-725</v>
      </c>
      <c r="K34" s="3"/>
      <c r="L34" s="3"/>
      <c r="M34" s="3"/>
    </row>
    <row r="35" spans="1:13" ht="12.75">
      <c r="A35" s="3"/>
      <c r="B35" s="3"/>
      <c r="C35" s="3"/>
      <c r="D35" s="33"/>
      <c r="E35" s="39"/>
      <c r="F35" s="33"/>
      <c r="G35" s="39"/>
      <c r="H35" s="33"/>
      <c r="I35" s="39"/>
      <c r="J35" s="33"/>
      <c r="K35" s="3"/>
      <c r="L35" s="3"/>
      <c r="M35" s="3"/>
    </row>
    <row r="36" spans="1:13" ht="12.75">
      <c r="A36" s="3"/>
      <c r="B36" s="3"/>
      <c r="C36" s="3"/>
      <c r="D36" s="37"/>
      <c r="E36" s="39"/>
      <c r="F36" s="37"/>
      <c r="G36" s="39"/>
      <c r="H36" s="37"/>
      <c r="I36" s="39"/>
      <c r="J36" s="37"/>
      <c r="K36" s="3"/>
      <c r="L36" s="3"/>
      <c r="M36" s="3"/>
    </row>
    <row r="37" spans="1:13" ht="12.75">
      <c r="A37" s="10" t="s">
        <v>113</v>
      </c>
      <c r="B37" s="10"/>
      <c r="C37" s="3"/>
      <c r="D37" s="33">
        <f>+D30+D32+D34</f>
        <v>1280</v>
      </c>
      <c r="E37" s="39"/>
      <c r="F37" s="33">
        <f>+F30+F32+F34</f>
        <v>2900</v>
      </c>
      <c r="G37" s="39"/>
      <c r="H37" s="33">
        <f>+H30+H32+H34</f>
        <v>1640</v>
      </c>
      <c r="I37" s="39"/>
      <c r="J37" s="33">
        <f>+J30+J32+J34</f>
        <v>4394</v>
      </c>
      <c r="K37" s="3"/>
      <c r="L37" s="3"/>
      <c r="M37" s="3"/>
    </row>
    <row r="38" spans="1:13" ht="12.75">
      <c r="A38" s="3"/>
      <c r="B38" s="3"/>
      <c r="C38" s="3"/>
      <c r="D38" s="33"/>
      <c r="E38" s="39"/>
      <c r="F38" s="33"/>
      <c r="G38" s="39"/>
      <c r="H38" s="33"/>
      <c r="I38" s="39"/>
      <c r="J38" s="33"/>
      <c r="K38" s="3"/>
      <c r="L38" s="3"/>
      <c r="M38" s="3"/>
    </row>
    <row r="39" spans="1:13" ht="12.75">
      <c r="A39" s="10" t="s">
        <v>114</v>
      </c>
      <c r="B39" s="10"/>
      <c r="C39" s="3"/>
      <c r="D39" s="33">
        <v>-168</v>
      </c>
      <c r="E39" s="39"/>
      <c r="F39" s="33">
        <v>0</v>
      </c>
      <c r="G39" s="39"/>
      <c r="H39" s="33">
        <v>-337</v>
      </c>
      <c r="I39" s="39"/>
      <c r="J39" s="33">
        <v>0</v>
      </c>
      <c r="K39" s="3"/>
      <c r="L39" s="3"/>
      <c r="M39" s="3"/>
    </row>
    <row r="40" spans="1:13" ht="12.75">
      <c r="A40" s="3"/>
      <c r="B40" s="3"/>
      <c r="C40" s="3"/>
      <c r="D40" s="33"/>
      <c r="E40" s="39"/>
      <c r="F40" s="33"/>
      <c r="G40" s="39"/>
      <c r="H40" s="33"/>
      <c r="I40" s="39"/>
      <c r="J40" s="33"/>
      <c r="K40" s="3"/>
      <c r="L40" s="3"/>
      <c r="M40" s="3"/>
    </row>
    <row r="41" spans="1:13" ht="12.75">
      <c r="A41" s="3"/>
      <c r="B41" s="3"/>
      <c r="C41" s="3"/>
      <c r="D41" s="33"/>
      <c r="E41" s="39"/>
      <c r="F41" s="33"/>
      <c r="G41" s="39"/>
      <c r="H41" s="33"/>
      <c r="I41" s="39"/>
      <c r="J41" s="33"/>
      <c r="K41" s="3"/>
      <c r="L41" s="3"/>
      <c r="M41" s="3"/>
    </row>
    <row r="42" spans="1:13" ht="13.5" thickBot="1">
      <c r="A42" s="10" t="s">
        <v>101</v>
      </c>
      <c r="B42" s="10"/>
      <c r="C42" s="3"/>
      <c r="D42" s="35">
        <f>+D37+D39</f>
        <v>1112</v>
      </c>
      <c r="E42" s="39"/>
      <c r="F42" s="35">
        <f>+F37+F39</f>
        <v>2900</v>
      </c>
      <c r="G42" s="39"/>
      <c r="H42" s="35">
        <f>+H37+H39</f>
        <v>1303</v>
      </c>
      <c r="I42" s="39"/>
      <c r="J42" s="35">
        <f>+J37+J39</f>
        <v>4394</v>
      </c>
      <c r="K42" s="3"/>
      <c r="L42" s="3"/>
      <c r="M42" s="3"/>
    </row>
    <row r="43" spans="1:13" ht="13.5" thickTop="1">
      <c r="A43" s="3"/>
      <c r="B43" s="3"/>
      <c r="C43" s="3"/>
      <c r="D43" s="11"/>
      <c r="E43" s="3"/>
      <c r="F43" s="11"/>
      <c r="G43" s="3"/>
      <c r="H43" s="11"/>
      <c r="I43" s="3"/>
      <c r="J43" s="11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9" t="s">
        <v>16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14" t="s">
        <v>14</v>
      </c>
      <c r="B46" s="14"/>
      <c r="C46" s="3"/>
      <c r="D46" s="15">
        <f>D42*100/40017</f>
        <v>2.778819001924182</v>
      </c>
      <c r="E46" s="3"/>
      <c r="F46" s="15">
        <f>F42*100/39996</f>
        <v>7.250725072507251</v>
      </c>
      <c r="G46" s="3"/>
      <c r="H46" s="15">
        <f>H42*100/40017</f>
        <v>3.2561161506359797</v>
      </c>
      <c r="I46" s="3"/>
      <c r="J46" s="15">
        <f>J42*100/39996</f>
        <v>10.986098609860987</v>
      </c>
      <c r="K46" s="3"/>
      <c r="L46" s="3"/>
      <c r="M46" s="3"/>
    </row>
    <row r="47" spans="1:13" ht="12.75">
      <c r="A47" s="14" t="s">
        <v>15</v>
      </c>
      <c r="B47" s="14"/>
      <c r="C47" s="3"/>
      <c r="D47" s="29" t="s">
        <v>73</v>
      </c>
      <c r="E47" s="3"/>
      <c r="F47" s="29" t="s">
        <v>73</v>
      </c>
      <c r="G47" s="3"/>
      <c r="H47" s="29" t="s">
        <v>73</v>
      </c>
      <c r="I47" s="3"/>
      <c r="J47" s="29" t="s">
        <v>73</v>
      </c>
      <c r="K47" s="3"/>
      <c r="L47" s="3"/>
      <c r="M47" s="3"/>
    </row>
    <row r="48" spans="1:13" ht="12.75">
      <c r="A48" s="3"/>
      <c r="B48" s="3"/>
      <c r="C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26" t="s">
        <v>12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6"/>
    </row>
    <row r="51" spans="1:13" ht="12.75">
      <c r="A51" s="26" t="s">
        <v>189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6"/>
    </row>
    <row r="52" spans="1:1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printOptions/>
  <pageMargins left="0.7874015748031497" right="0.3937007874015748" top="0.984251968503937" bottom="0.984251968503937" header="0.5118110236220472" footer="0.5118110236220472"/>
  <pageSetup fitToHeight="10" fitToWidth="1" horizontalDpi="300" verticalDpi="300" orientation="portrait" paperSize="9" scale="85" r:id="rId1"/>
  <headerFooter alignWithMargins="0">
    <oddFooter>&amp;CPage &amp;P of 7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showGridLines="0" workbookViewId="0" topLeftCell="A10">
      <selection activeCell="I33" sqref="I33"/>
    </sheetView>
  </sheetViews>
  <sheetFormatPr defaultColWidth="9.140625" defaultRowHeight="12.75"/>
  <cols>
    <col min="7" max="7" width="10.8515625" style="0" customWidth="1"/>
    <col min="9" max="9" width="11.7109375" style="0" customWidth="1"/>
  </cols>
  <sheetData>
    <row r="1" spans="1:16" ht="19.5">
      <c r="A1" s="23" t="s">
        <v>0</v>
      </c>
      <c r="B1" s="21"/>
      <c r="C1" s="21"/>
      <c r="D1" s="21"/>
      <c r="E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2" t="s">
        <v>1</v>
      </c>
      <c r="B2" s="22"/>
      <c r="C2" s="22"/>
      <c r="D2" s="22"/>
      <c r="E2" s="22"/>
      <c r="F2" s="22"/>
      <c r="G2" s="22"/>
      <c r="H2" s="38"/>
      <c r="I2" s="22"/>
      <c r="J2" s="22"/>
      <c r="K2" s="22"/>
      <c r="L2" s="22"/>
      <c r="M2" s="22"/>
      <c r="N2" s="22"/>
      <c r="O2" s="22"/>
      <c r="P2" s="22"/>
    </row>
    <row r="3" spans="1:16" ht="12.75">
      <c r="A3" s="22" t="s">
        <v>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4.25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2.75">
      <c r="A9" s="9"/>
      <c r="B9" s="9"/>
      <c r="C9" s="9"/>
      <c r="D9" s="9"/>
      <c r="E9" s="9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12" t="s">
        <v>3</v>
      </c>
      <c r="H10" s="3"/>
      <c r="I10" s="12" t="s">
        <v>5</v>
      </c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12" t="s">
        <v>4</v>
      </c>
      <c r="H11" s="3"/>
      <c r="I11" s="12" t="s">
        <v>6</v>
      </c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13" t="s">
        <v>205</v>
      </c>
      <c r="H12" s="3"/>
      <c r="I12" s="13" t="s">
        <v>203</v>
      </c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6" t="s">
        <v>41</v>
      </c>
      <c r="H13" s="3"/>
      <c r="I13" s="6" t="s">
        <v>42</v>
      </c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6" t="s">
        <v>2</v>
      </c>
      <c r="H14" s="3"/>
      <c r="I14" s="6" t="s">
        <v>2</v>
      </c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9" t="s">
        <v>132</v>
      </c>
      <c r="B16" s="9"/>
      <c r="C16" s="9"/>
      <c r="D16" s="9"/>
      <c r="E16" s="9"/>
      <c r="F16" s="3"/>
      <c r="G16" s="39">
        <v>47205</v>
      </c>
      <c r="H16" s="39"/>
      <c r="I16" s="39">
        <v>48384</v>
      </c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9"/>
      <c r="H17" s="39"/>
      <c r="I17" s="39"/>
      <c r="J17" s="3"/>
      <c r="K17" s="3"/>
      <c r="L17" s="3"/>
      <c r="M17" s="3"/>
      <c r="N17" s="3"/>
      <c r="O17" s="3"/>
      <c r="P17" s="3"/>
    </row>
    <row r="18" spans="1:16" ht="12.75">
      <c r="A18" s="9" t="s">
        <v>133</v>
      </c>
      <c r="B18" s="9"/>
      <c r="C18" s="9"/>
      <c r="D18" s="9"/>
      <c r="E18" s="9"/>
      <c r="F18" s="3"/>
      <c r="G18" s="39"/>
      <c r="H18" s="39"/>
      <c r="I18" s="39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9"/>
      <c r="H19" s="39"/>
      <c r="I19" s="39"/>
      <c r="J19" s="3"/>
      <c r="K19" s="3"/>
      <c r="L19" s="3"/>
      <c r="M19" s="3"/>
      <c r="N19" s="3"/>
      <c r="O19" s="3"/>
      <c r="P19" s="3"/>
    </row>
    <row r="20" spans="1:16" ht="12.75">
      <c r="A20" s="3" t="s">
        <v>134</v>
      </c>
      <c r="B20" s="3"/>
      <c r="C20" s="3"/>
      <c r="D20" s="3"/>
      <c r="E20" s="3"/>
      <c r="F20" s="3"/>
      <c r="G20" s="39">
        <v>14216</v>
      </c>
      <c r="H20" s="39"/>
      <c r="I20" s="39">
        <v>11505</v>
      </c>
      <c r="J20" s="3"/>
      <c r="K20" s="3"/>
      <c r="L20" s="3"/>
      <c r="M20" s="3"/>
      <c r="N20" s="3"/>
      <c r="O20" s="3"/>
      <c r="P20" s="3"/>
    </row>
    <row r="21" spans="1:16" ht="12.75">
      <c r="A21" s="3" t="s">
        <v>135</v>
      </c>
      <c r="B21" s="3"/>
      <c r="C21" s="3"/>
      <c r="D21" s="3"/>
      <c r="E21" s="3"/>
      <c r="F21" s="3"/>
      <c r="G21" s="39">
        <v>9604</v>
      </c>
      <c r="H21" s="39"/>
      <c r="I21" s="39">
        <v>15788</v>
      </c>
      <c r="J21" s="3"/>
      <c r="K21" s="3"/>
      <c r="L21" s="3"/>
      <c r="M21" s="3"/>
      <c r="N21" s="3"/>
      <c r="O21" s="3"/>
      <c r="P21" s="3"/>
    </row>
    <row r="22" spans="1:16" ht="12.75">
      <c r="A22" s="3" t="s">
        <v>136</v>
      </c>
      <c r="B22" s="3"/>
      <c r="C22" s="3"/>
      <c r="D22" s="3"/>
      <c r="E22" s="3"/>
      <c r="F22" s="3"/>
      <c r="G22" s="39">
        <v>784</v>
      </c>
      <c r="H22" s="39"/>
      <c r="I22" s="39">
        <v>323</v>
      </c>
      <c r="J22" s="3"/>
      <c r="K22" s="3"/>
      <c r="L22" s="3"/>
      <c r="M22" s="3"/>
      <c r="N22" s="3"/>
      <c r="O22" s="3"/>
      <c r="P22" s="3"/>
    </row>
    <row r="23" spans="1:16" ht="12.75">
      <c r="A23" s="3" t="s">
        <v>137</v>
      </c>
      <c r="B23" s="3"/>
      <c r="C23" s="3"/>
      <c r="D23" s="3"/>
      <c r="E23" s="3"/>
      <c r="F23" s="3"/>
      <c r="G23" s="39">
        <v>14902</v>
      </c>
      <c r="H23" s="39"/>
      <c r="I23" s="39">
        <v>13648</v>
      </c>
      <c r="J23" s="3"/>
      <c r="K23" s="3"/>
      <c r="L23" s="3"/>
      <c r="M23" s="3"/>
      <c r="N23" s="3"/>
      <c r="O23" s="3"/>
      <c r="P23" s="3"/>
    </row>
    <row r="24" spans="1:16" ht="12.75">
      <c r="A24" s="3" t="s">
        <v>138</v>
      </c>
      <c r="B24" s="3"/>
      <c r="C24" s="3"/>
      <c r="D24" s="3"/>
      <c r="E24" s="3"/>
      <c r="F24" s="3"/>
      <c r="G24" s="39">
        <v>288</v>
      </c>
      <c r="H24" s="39"/>
      <c r="I24" s="39">
        <v>1076</v>
      </c>
      <c r="J24" s="3"/>
      <c r="K24" s="3"/>
      <c r="L24" s="3"/>
      <c r="M24" s="3"/>
      <c r="N24" s="3"/>
      <c r="O24" s="3"/>
      <c r="P24" s="3"/>
    </row>
    <row r="25" spans="1:16" ht="12.75">
      <c r="A25" s="3" t="s">
        <v>139</v>
      </c>
      <c r="B25" s="3"/>
      <c r="C25" s="3"/>
      <c r="D25" s="3"/>
      <c r="E25" s="3"/>
      <c r="F25" s="3"/>
      <c r="G25" s="39">
        <v>236</v>
      </c>
      <c r="H25" s="39"/>
      <c r="I25" s="39">
        <v>1018</v>
      </c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6">
        <f>SUM(G20:G25)</f>
        <v>40030</v>
      </c>
      <c r="H26" s="39"/>
      <c r="I26" s="36">
        <f>SUM(I20:I25)</f>
        <v>43358</v>
      </c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9"/>
      <c r="H27" s="39"/>
      <c r="I27" s="39"/>
      <c r="J27" s="3"/>
      <c r="K27" s="3"/>
      <c r="L27" s="3"/>
      <c r="M27" s="3"/>
      <c r="N27" s="3"/>
      <c r="O27" s="3"/>
      <c r="P27" s="3"/>
    </row>
    <row r="28" spans="1:16" ht="12.75">
      <c r="A28" s="9" t="s">
        <v>140</v>
      </c>
      <c r="B28" s="9"/>
      <c r="C28" s="9"/>
      <c r="D28" s="9"/>
      <c r="E28" s="9"/>
      <c r="F28" s="3"/>
      <c r="G28" s="39"/>
      <c r="H28" s="39"/>
      <c r="I28" s="39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9"/>
      <c r="H29" s="39"/>
      <c r="I29" s="39"/>
      <c r="J29" s="3"/>
      <c r="K29" s="3"/>
      <c r="L29" s="3"/>
      <c r="M29" s="3"/>
      <c r="N29" s="3"/>
      <c r="O29" s="3"/>
      <c r="P29" s="3"/>
    </row>
    <row r="30" spans="1:16" ht="12.75">
      <c r="A30" s="3" t="s">
        <v>141</v>
      </c>
      <c r="B30" s="3"/>
      <c r="C30" s="3"/>
      <c r="D30" s="3"/>
      <c r="E30" s="3"/>
      <c r="F30" s="3"/>
      <c r="G30" s="39">
        <v>13299</v>
      </c>
      <c r="H30" s="39"/>
      <c r="I30" s="39">
        <v>1658</v>
      </c>
      <c r="J30" s="3"/>
      <c r="K30" s="3"/>
      <c r="L30" s="3"/>
      <c r="M30" s="3"/>
      <c r="N30" s="3"/>
      <c r="O30" s="3"/>
      <c r="P30" s="3"/>
    </row>
    <row r="31" spans="1:16" ht="12.75">
      <c r="A31" s="3" t="s">
        <v>142</v>
      </c>
      <c r="B31" s="3"/>
      <c r="C31" s="3"/>
      <c r="D31" s="3"/>
      <c r="E31" s="3"/>
      <c r="F31" s="3"/>
      <c r="G31" s="39">
        <v>1647</v>
      </c>
      <c r="H31" s="39"/>
      <c r="I31" s="39">
        <v>658</v>
      </c>
      <c r="J31" s="3"/>
      <c r="K31" s="3"/>
      <c r="L31" s="3"/>
      <c r="M31" s="3"/>
      <c r="N31" s="3"/>
      <c r="O31" s="3"/>
      <c r="P31" s="3"/>
    </row>
    <row r="32" spans="1:16" ht="12.75">
      <c r="A32" s="3" t="s">
        <v>143</v>
      </c>
      <c r="B32" s="3"/>
      <c r="C32" s="3"/>
      <c r="D32" s="3"/>
      <c r="E32" s="3"/>
      <c r="F32" s="3"/>
      <c r="G32" s="39">
        <v>745</v>
      </c>
      <c r="H32" s="39"/>
      <c r="I32" s="39">
        <v>371</v>
      </c>
      <c r="J32" s="3"/>
      <c r="K32" s="3"/>
      <c r="L32" s="3"/>
      <c r="M32" s="3"/>
      <c r="N32" s="3"/>
      <c r="O32" s="3"/>
      <c r="P32" s="3"/>
    </row>
    <row r="33" spans="1:16" ht="12.75">
      <c r="A33" s="3" t="s">
        <v>144</v>
      </c>
      <c r="B33" s="3"/>
      <c r="C33" s="3"/>
      <c r="D33" s="3"/>
      <c r="E33" s="3"/>
      <c r="F33" s="3"/>
      <c r="G33" s="39">
        <v>16496</v>
      </c>
      <c r="H33" s="39"/>
      <c r="I33" s="39">
        <v>35313</v>
      </c>
      <c r="J33" s="3"/>
      <c r="K33" s="3"/>
      <c r="L33" s="3"/>
      <c r="M33" s="3"/>
      <c r="N33" s="3"/>
      <c r="O33" s="3"/>
      <c r="P33" s="3"/>
    </row>
    <row r="34" spans="1:16" ht="12.75">
      <c r="A34" s="3" t="s">
        <v>145</v>
      </c>
      <c r="B34" s="3"/>
      <c r="C34" s="3"/>
      <c r="D34" s="3"/>
      <c r="E34" s="3"/>
      <c r="F34" s="3"/>
      <c r="G34" s="39">
        <v>196</v>
      </c>
      <c r="H34" s="39"/>
      <c r="I34" s="39">
        <v>210</v>
      </c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6">
        <f>SUM(G30:G34)</f>
        <v>32383</v>
      </c>
      <c r="H35" s="39"/>
      <c r="I35" s="36">
        <f>SUM(I30:I34)</f>
        <v>38210</v>
      </c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9"/>
      <c r="H36" s="39"/>
      <c r="I36" s="39"/>
      <c r="J36" s="3"/>
      <c r="K36" s="3"/>
      <c r="L36" s="3"/>
      <c r="M36" s="3"/>
      <c r="N36" s="3"/>
      <c r="O36" s="3"/>
      <c r="P36" s="3"/>
    </row>
    <row r="37" spans="1:16" ht="12.75">
      <c r="A37" s="9" t="s">
        <v>74</v>
      </c>
      <c r="B37" s="9"/>
      <c r="C37" s="9"/>
      <c r="D37" s="9"/>
      <c r="E37" s="9"/>
      <c r="F37" s="3"/>
      <c r="G37" s="39">
        <f>+G26-G35</f>
        <v>7647</v>
      </c>
      <c r="H37" s="39"/>
      <c r="I37" s="39">
        <f>+I26-I35</f>
        <v>5148</v>
      </c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9"/>
      <c r="H38" s="39"/>
      <c r="I38" s="39"/>
      <c r="J38" s="3"/>
      <c r="K38" s="3"/>
      <c r="L38" s="3"/>
      <c r="M38" s="3"/>
      <c r="N38" s="3"/>
      <c r="O38" s="3"/>
      <c r="P38" s="3"/>
    </row>
    <row r="39" spans="1:16" ht="12.75">
      <c r="A39" s="9" t="s">
        <v>146</v>
      </c>
      <c r="B39" s="9"/>
      <c r="C39" s="9"/>
      <c r="D39" s="9"/>
      <c r="E39" s="9"/>
      <c r="F39" s="3"/>
      <c r="G39" s="39"/>
      <c r="H39" s="39"/>
      <c r="I39" s="39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9"/>
      <c r="H40" s="39"/>
      <c r="I40" s="39"/>
      <c r="J40" s="3"/>
      <c r="K40" s="3"/>
      <c r="L40" s="3"/>
      <c r="M40" s="3"/>
      <c r="N40" s="3"/>
      <c r="O40" s="3"/>
      <c r="P40" s="3"/>
    </row>
    <row r="41" spans="1:16" ht="12.75">
      <c r="A41" s="3" t="s">
        <v>145</v>
      </c>
      <c r="B41" s="3"/>
      <c r="C41" s="3"/>
      <c r="D41" s="3"/>
      <c r="E41" s="3"/>
      <c r="F41" s="3"/>
      <c r="G41" s="39">
        <v>-375</v>
      </c>
      <c r="H41" s="39"/>
      <c r="I41" s="39">
        <v>-465</v>
      </c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9"/>
      <c r="H42" s="39"/>
      <c r="I42" s="39"/>
      <c r="J42" s="3"/>
      <c r="K42" s="3"/>
      <c r="L42" s="3"/>
      <c r="M42" s="3"/>
      <c r="N42" s="3"/>
      <c r="O42" s="3"/>
      <c r="P42" s="3"/>
    </row>
    <row r="43" spans="1:16" ht="13.5" thickBot="1">
      <c r="A43" s="3"/>
      <c r="B43" s="3"/>
      <c r="C43" s="3"/>
      <c r="D43" s="3"/>
      <c r="E43" s="3"/>
      <c r="F43" s="3"/>
      <c r="G43" s="41">
        <f>+G16+G37+G41</f>
        <v>54477</v>
      </c>
      <c r="H43" s="39"/>
      <c r="I43" s="41">
        <f>+I16+I37+I41</f>
        <v>53067</v>
      </c>
      <c r="J43" s="3"/>
      <c r="K43" s="3"/>
      <c r="L43" s="3"/>
      <c r="M43" s="3"/>
      <c r="N43" s="3"/>
      <c r="O43" s="3"/>
      <c r="P43" s="3"/>
    </row>
    <row r="44" spans="1:16" ht="13.5" thickTop="1">
      <c r="A44" s="3"/>
      <c r="B44" s="3"/>
      <c r="C44" s="3"/>
      <c r="D44" s="3"/>
      <c r="E44" s="3"/>
      <c r="F44" s="3"/>
      <c r="G44" s="39"/>
      <c r="H44" s="39"/>
      <c r="I44" s="39"/>
      <c r="J44" s="3"/>
      <c r="K44" s="3"/>
      <c r="L44" s="3"/>
      <c r="M44" s="3"/>
      <c r="N44" s="3"/>
      <c r="O44" s="3"/>
      <c r="P44" s="3"/>
    </row>
    <row r="45" spans="1:16" ht="12.75">
      <c r="A45" s="9" t="s">
        <v>147</v>
      </c>
      <c r="B45" s="9"/>
      <c r="C45" s="9"/>
      <c r="D45" s="9"/>
      <c r="E45" s="9"/>
      <c r="F45" s="3"/>
      <c r="G45" s="39"/>
      <c r="H45" s="39"/>
      <c r="I45" s="39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9"/>
      <c r="H46" s="39"/>
      <c r="I46" s="39"/>
      <c r="J46" s="3"/>
      <c r="K46" s="3"/>
      <c r="L46" s="3"/>
      <c r="M46" s="3"/>
      <c r="N46" s="3"/>
      <c r="O46" s="3"/>
      <c r="P46" s="3"/>
    </row>
    <row r="47" spans="1:16" ht="12.75">
      <c r="A47" s="3" t="s">
        <v>148</v>
      </c>
      <c r="B47" s="3"/>
      <c r="C47" s="3"/>
      <c r="D47" s="3"/>
      <c r="E47" s="3"/>
      <c r="F47" s="3"/>
      <c r="G47" s="39">
        <v>40096</v>
      </c>
      <c r="H47" s="39"/>
      <c r="I47" s="39">
        <v>19998</v>
      </c>
      <c r="J47" s="3"/>
      <c r="K47" s="3"/>
      <c r="L47" s="3"/>
      <c r="M47" s="3"/>
      <c r="N47" s="3"/>
      <c r="O47" s="3"/>
      <c r="P47" s="3"/>
    </row>
    <row r="48" spans="1:16" ht="12.75">
      <c r="A48" s="3" t="s">
        <v>149</v>
      </c>
      <c r="B48" s="3"/>
      <c r="C48" s="3"/>
      <c r="D48" s="3"/>
      <c r="E48" s="3"/>
      <c r="F48" s="3"/>
      <c r="G48" s="39">
        <v>7</v>
      </c>
      <c r="H48" s="39"/>
      <c r="I48" s="39">
        <v>16452</v>
      </c>
      <c r="J48" s="3"/>
      <c r="K48" s="3"/>
      <c r="L48" s="3"/>
      <c r="M48" s="3"/>
      <c r="N48" s="3"/>
      <c r="O48" s="3"/>
      <c r="P48" s="3"/>
    </row>
    <row r="49" spans="1:16" ht="12.75">
      <c r="A49" s="3" t="s">
        <v>150</v>
      </c>
      <c r="B49" s="3"/>
      <c r="C49" s="3"/>
      <c r="D49" s="3"/>
      <c r="E49" s="3"/>
      <c r="F49" s="3"/>
      <c r="G49" s="39">
        <v>14374</v>
      </c>
      <c r="H49" s="39"/>
      <c r="I49" s="39">
        <v>16617</v>
      </c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9"/>
      <c r="H50" s="39"/>
      <c r="I50" s="39"/>
      <c r="J50" s="3"/>
      <c r="K50" s="3"/>
      <c r="L50" s="3"/>
      <c r="M50" s="3"/>
      <c r="N50" s="3"/>
      <c r="O50" s="3"/>
      <c r="P50" s="3"/>
    </row>
    <row r="51" spans="1:16" ht="13.5" thickBot="1">
      <c r="A51" s="3"/>
      <c r="B51" s="3"/>
      <c r="C51" s="3"/>
      <c r="D51" s="3"/>
      <c r="E51" s="3"/>
      <c r="F51" s="3"/>
      <c r="G51" s="41">
        <f>SUM(G47:G50)</f>
        <v>54477</v>
      </c>
      <c r="H51" s="39"/>
      <c r="I51" s="41">
        <f>SUM(I47:I50)</f>
        <v>53067</v>
      </c>
      <c r="J51" s="3"/>
      <c r="K51" s="3"/>
      <c r="L51" s="3"/>
      <c r="M51" s="3"/>
      <c r="N51" s="3"/>
      <c r="O51" s="3"/>
      <c r="P51" s="3"/>
    </row>
    <row r="52" spans="1:16" ht="13.5" thickTop="1">
      <c r="A52" s="3"/>
      <c r="B52" s="3"/>
      <c r="C52" s="3"/>
      <c r="D52" s="3"/>
      <c r="E52" s="3"/>
      <c r="F52" s="3"/>
      <c r="G52" s="11"/>
      <c r="H52" s="3"/>
      <c r="I52" s="11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9" t="s">
        <v>17</v>
      </c>
      <c r="B54" s="9"/>
      <c r="C54" s="9"/>
      <c r="D54" s="9"/>
      <c r="E54" s="9"/>
      <c r="F54" s="3"/>
      <c r="G54" s="15">
        <f>G51*100/40097</f>
        <v>135.8630321470434</v>
      </c>
      <c r="H54" s="3"/>
      <c r="I54" s="15">
        <f>I51*100/19998</f>
        <v>265.36153615361536</v>
      </c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26" t="s">
        <v>13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2.75">
      <c r="A58" s="26" t="s">
        <v>189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Footer>&amp;CPage &amp; 2 of &amp;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7">
      <selection activeCell="L32" sqref="L32"/>
    </sheetView>
  </sheetViews>
  <sheetFormatPr defaultColWidth="9.140625" defaultRowHeight="12.75"/>
  <cols>
    <col min="4" max="4" width="11.7109375" style="0" customWidth="1"/>
    <col min="5" max="5" width="4.28125" style="0" customWidth="1"/>
    <col min="6" max="6" width="11.7109375" style="0" customWidth="1"/>
    <col min="7" max="7" width="4.28125" style="0" customWidth="1"/>
    <col min="8" max="8" width="11.7109375" style="0" customWidth="1"/>
    <col min="9" max="9" width="4.28125" style="0" customWidth="1"/>
    <col min="10" max="10" width="11.7109375" style="0" customWidth="1"/>
    <col min="11" max="11" width="4.28125" style="0" customWidth="1"/>
    <col min="12" max="12" width="11.7109375" style="0" customWidth="1"/>
    <col min="13" max="13" width="2.7109375" style="0" customWidth="1"/>
  </cols>
  <sheetData>
    <row r="1" spans="1:13" ht="19.5">
      <c r="A1" s="23" t="s">
        <v>0</v>
      </c>
      <c r="B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2" t="s">
        <v>1</v>
      </c>
      <c r="B2" s="22"/>
      <c r="C2" s="22"/>
      <c r="D2" s="22"/>
      <c r="E2" s="38"/>
      <c r="F2" s="22"/>
      <c r="G2" s="22"/>
      <c r="H2" s="22"/>
      <c r="I2" s="22"/>
      <c r="J2" s="22"/>
      <c r="K2" s="22"/>
      <c r="L2" s="22"/>
      <c r="M2" s="22"/>
    </row>
    <row r="3" spans="1:13" ht="12.75">
      <c r="A3" s="22" t="s">
        <v>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6" spans="1:13" ht="14.25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8" t="s">
        <v>151</v>
      </c>
      <c r="E9" s="3"/>
      <c r="F9" s="8" t="s">
        <v>151</v>
      </c>
      <c r="G9" s="3"/>
      <c r="H9" s="8" t="s">
        <v>154</v>
      </c>
      <c r="I9" s="3"/>
      <c r="J9" s="8" t="s">
        <v>156</v>
      </c>
      <c r="K9" s="3"/>
      <c r="L9" s="8"/>
      <c r="M9" s="3"/>
    </row>
    <row r="10" spans="1:13" ht="12.75">
      <c r="A10" s="3"/>
      <c r="B10" s="3"/>
      <c r="C10" s="3"/>
      <c r="D10" s="8" t="s">
        <v>152</v>
      </c>
      <c r="E10" s="3"/>
      <c r="F10" s="8" t="s">
        <v>153</v>
      </c>
      <c r="G10" s="3"/>
      <c r="H10" s="8" t="s">
        <v>155</v>
      </c>
      <c r="I10" s="3"/>
      <c r="J10" s="8" t="s">
        <v>157</v>
      </c>
      <c r="K10" s="3"/>
      <c r="L10" s="8" t="s">
        <v>115</v>
      </c>
      <c r="M10" s="3"/>
    </row>
    <row r="11" spans="1:13" ht="12.75">
      <c r="A11" s="3"/>
      <c r="B11" s="3"/>
      <c r="C11" s="3"/>
      <c r="D11" s="6" t="s">
        <v>2</v>
      </c>
      <c r="E11" s="3"/>
      <c r="F11" s="6" t="s">
        <v>2</v>
      </c>
      <c r="G11" s="3"/>
      <c r="H11" s="6" t="s">
        <v>2</v>
      </c>
      <c r="I11" s="3"/>
      <c r="J11" s="6" t="s">
        <v>2</v>
      </c>
      <c r="K11" s="3"/>
      <c r="L11" s="6" t="s">
        <v>2</v>
      </c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158</v>
      </c>
      <c r="B13" s="3"/>
      <c r="C13" s="3"/>
      <c r="D13" s="39">
        <v>19998</v>
      </c>
      <c r="E13" s="39"/>
      <c r="F13" s="39">
        <v>16452</v>
      </c>
      <c r="G13" s="39"/>
      <c r="H13" s="39">
        <v>4426</v>
      </c>
      <c r="I13" s="39"/>
      <c r="J13" s="39">
        <v>3191</v>
      </c>
      <c r="K13" s="39"/>
      <c r="L13" s="39">
        <f>SUM(D13:K13)</f>
        <v>44067</v>
      </c>
      <c r="M13" s="3"/>
    </row>
    <row r="14" spans="1:13" ht="12.75">
      <c r="A14" s="3"/>
      <c r="B14" s="3"/>
      <c r="C14" s="3"/>
      <c r="D14" s="39"/>
      <c r="E14" s="39"/>
      <c r="F14" s="39"/>
      <c r="G14" s="39"/>
      <c r="H14" s="39"/>
      <c r="I14" s="39"/>
      <c r="J14" s="39"/>
      <c r="K14" s="39"/>
      <c r="L14" s="39"/>
      <c r="M14" s="3"/>
    </row>
    <row r="15" spans="1:13" ht="12.75">
      <c r="A15" s="3" t="s">
        <v>101</v>
      </c>
      <c r="B15" s="3"/>
      <c r="C15" s="3"/>
      <c r="D15" s="39">
        <v>0</v>
      </c>
      <c r="E15" s="39"/>
      <c r="F15" s="39">
        <v>0</v>
      </c>
      <c r="G15" s="39"/>
      <c r="H15" s="39">
        <v>0</v>
      </c>
      <c r="I15" s="39"/>
      <c r="J15" s="39">
        <v>1494</v>
      </c>
      <c r="K15" s="39"/>
      <c r="L15" s="39">
        <f>SUM(D15:K15)</f>
        <v>1494</v>
      </c>
      <c r="M15" s="3"/>
    </row>
    <row r="16" spans="1:13" ht="12.75">
      <c r="A16" s="3"/>
      <c r="B16" s="3"/>
      <c r="C16" s="3"/>
      <c r="D16" s="39"/>
      <c r="E16" s="39"/>
      <c r="F16" s="39"/>
      <c r="G16" s="39"/>
      <c r="H16" s="39"/>
      <c r="I16" s="39"/>
      <c r="J16" s="39"/>
      <c r="K16" s="39"/>
      <c r="L16" s="39"/>
      <c r="M16" s="3"/>
    </row>
    <row r="17" spans="1:13" ht="12.75">
      <c r="A17" s="3" t="s">
        <v>159</v>
      </c>
      <c r="B17" s="3"/>
      <c r="C17" s="3"/>
      <c r="D17" s="39">
        <v>0</v>
      </c>
      <c r="E17" s="39"/>
      <c r="F17" s="39">
        <v>0</v>
      </c>
      <c r="G17" s="39"/>
      <c r="H17" s="39">
        <v>0</v>
      </c>
      <c r="I17" s="39"/>
      <c r="J17" s="39">
        <v>0</v>
      </c>
      <c r="K17" s="39"/>
      <c r="L17" s="39">
        <f>SUM(D17:K17)</f>
        <v>0</v>
      </c>
      <c r="M17" s="3"/>
    </row>
    <row r="18" spans="1:13" ht="12.75">
      <c r="A18" s="3"/>
      <c r="B18" s="3"/>
      <c r="C18" s="3"/>
      <c r="D18" s="39"/>
      <c r="E18" s="39"/>
      <c r="F18" s="39"/>
      <c r="G18" s="39"/>
      <c r="H18" s="39"/>
      <c r="I18" s="39"/>
      <c r="J18" s="39"/>
      <c r="K18" s="39"/>
      <c r="L18" s="39"/>
      <c r="M18" s="3"/>
    </row>
    <row r="19" spans="1:13" ht="13.5" thickBot="1">
      <c r="A19" s="3" t="s">
        <v>207</v>
      </c>
      <c r="B19" s="3"/>
      <c r="C19" s="3"/>
      <c r="D19" s="41">
        <f>SUM(D13:D18)</f>
        <v>19998</v>
      </c>
      <c r="E19" s="39"/>
      <c r="F19" s="41">
        <f>SUM(F13:F18)</f>
        <v>16452</v>
      </c>
      <c r="G19" s="39"/>
      <c r="H19" s="41">
        <f>SUM(H13:H18)</f>
        <v>4426</v>
      </c>
      <c r="I19" s="39"/>
      <c r="J19" s="41">
        <f>SUM(J13:J18)</f>
        <v>4685</v>
      </c>
      <c r="K19" s="39"/>
      <c r="L19" s="41">
        <f>SUM(D19:K19)</f>
        <v>45561</v>
      </c>
      <c r="M19" s="3"/>
    </row>
    <row r="20" spans="1:13" ht="13.5" thickTop="1">
      <c r="A20" s="3"/>
      <c r="B20" s="3"/>
      <c r="C20" s="3"/>
      <c r="D20" s="39"/>
      <c r="E20" s="39"/>
      <c r="F20" s="39"/>
      <c r="G20" s="39"/>
      <c r="H20" s="39"/>
      <c r="I20" s="39"/>
      <c r="J20" s="42"/>
      <c r="K20" s="39"/>
      <c r="L20" s="39"/>
      <c r="M20" s="3"/>
    </row>
    <row r="21" spans="1:13" ht="12.75">
      <c r="A21" s="3"/>
      <c r="B21" s="3"/>
      <c r="C21" s="3"/>
      <c r="D21" s="39"/>
      <c r="E21" s="39"/>
      <c r="F21" s="39"/>
      <c r="G21" s="39"/>
      <c r="H21" s="39"/>
      <c r="I21" s="39"/>
      <c r="J21" s="39"/>
      <c r="K21" s="39"/>
      <c r="L21" s="39"/>
      <c r="M21" s="3"/>
    </row>
    <row r="22" spans="1:13" ht="12.75">
      <c r="A22" s="3" t="s">
        <v>190</v>
      </c>
      <c r="B22" s="3"/>
      <c r="C22" s="3"/>
      <c r="D22" s="39">
        <v>19998</v>
      </c>
      <c r="E22" s="39"/>
      <c r="F22" s="39">
        <v>16452</v>
      </c>
      <c r="G22" s="39"/>
      <c r="H22" s="39">
        <v>4426</v>
      </c>
      <c r="I22" s="39"/>
      <c r="J22" s="39">
        <v>12191</v>
      </c>
      <c r="K22" s="39"/>
      <c r="L22" s="39">
        <f>SUM(D22:K22)</f>
        <v>53067</v>
      </c>
      <c r="M22" s="3"/>
    </row>
    <row r="23" spans="1:13" ht="12.75">
      <c r="A23" s="3"/>
      <c r="B23" s="3"/>
      <c r="C23" s="3"/>
      <c r="D23" s="39"/>
      <c r="E23" s="39"/>
      <c r="F23" s="39"/>
      <c r="G23" s="39"/>
      <c r="H23" s="39"/>
      <c r="I23" s="39"/>
      <c r="J23" s="39"/>
      <c r="K23" s="39"/>
      <c r="L23" s="39"/>
      <c r="M23" s="3"/>
    </row>
    <row r="24" spans="1:13" ht="12.75">
      <c r="A24" s="3" t="s">
        <v>210</v>
      </c>
      <c r="B24" s="3"/>
      <c r="C24" s="3"/>
      <c r="D24" s="39">
        <v>20098</v>
      </c>
      <c r="E24" s="39"/>
      <c r="F24" s="39">
        <v>7</v>
      </c>
      <c r="G24" s="39"/>
      <c r="H24" s="39">
        <v>0</v>
      </c>
      <c r="I24" s="39"/>
      <c r="J24" s="39">
        <v>0</v>
      </c>
      <c r="K24" s="39"/>
      <c r="L24" s="39">
        <f>SUM(D24:K24)</f>
        <v>20105</v>
      </c>
      <c r="M24" s="3"/>
    </row>
    <row r="25" spans="1:13" ht="12.75">
      <c r="A25" s="3"/>
      <c r="B25" s="3"/>
      <c r="C25" s="3"/>
      <c r="D25" s="39"/>
      <c r="E25" s="39"/>
      <c r="F25" s="39"/>
      <c r="G25" s="39"/>
      <c r="H25" s="39"/>
      <c r="I25" s="39"/>
      <c r="J25" s="39"/>
      <c r="K25" s="39"/>
      <c r="L25" s="39"/>
      <c r="M25" s="3"/>
    </row>
    <row r="26" spans="1:13" ht="12.75">
      <c r="A26" s="3" t="s">
        <v>211</v>
      </c>
      <c r="B26" s="3"/>
      <c r="C26" s="3"/>
      <c r="D26" s="39">
        <v>0</v>
      </c>
      <c r="E26" s="39"/>
      <c r="F26" s="39">
        <v>-16452</v>
      </c>
      <c r="G26" s="39"/>
      <c r="H26" s="39">
        <v>0</v>
      </c>
      <c r="I26" s="39"/>
      <c r="J26" s="39">
        <v>-3546</v>
      </c>
      <c r="K26" s="39"/>
      <c r="L26" s="39">
        <f>SUM(D26:K26)</f>
        <v>-19998</v>
      </c>
      <c r="M26" s="3"/>
    </row>
    <row r="27" spans="1:13" ht="12.75">
      <c r="A27" s="3"/>
      <c r="B27" s="3"/>
      <c r="C27" s="3"/>
      <c r="D27" s="39"/>
      <c r="E27" s="39"/>
      <c r="F27" s="39"/>
      <c r="G27" s="39"/>
      <c r="H27" s="39"/>
      <c r="I27" s="39"/>
      <c r="J27" s="39"/>
      <c r="K27" s="39"/>
      <c r="L27" s="39"/>
      <c r="M27" s="3"/>
    </row>
    <row r="28" spans="1:13" ht="12.75">
      <c r="A28" s="3" t="s">
        <v>101</v>
      </c>
      <c r="B28" s="3"/>
      <c r="C28" s="3"/>
      <c r="D28" s="39">
        <v>0</v>
      </c>
      <c r="E28" s="39"/>
      <c r="F28" s="39">
        <v>0</v>
      </c>
      <c r="G28" s="39"/>
      <c r="H28" s="39">
        <v>0</v>
      </c>
      <c r="I28" s="39"/>
      <c r="J28" s="39">
        <v>1303</v>
      </c>
      <c r="K28" s="39"/>
      <c r="L28" s="39">
        <f>SUM(D28:K28)</f>
        <v>1303</v>
      </c>
      <c r="M28" s="3"/>
    </row>
    <row r="29" spans="1:13" ht="12.75">
      <c r="A29" s="3"/>
      <c r="B29" s="3"/>
      <c r="C29" s="3"/>
      <c r="D29" s="39"/>
      <c r="E29" s="39"/>
      <c r="F29" s="39"/>
      <c r="G29" s="39"/>
      <c r="H29" s="39"/>
      <c r="I29" s="39"/>
      <c r="J29" s="39"/>
      <c r="K29" s="39"/>
      <c r="L29" s="39"/>
      <c r="M29" s="3"/>
    </row>
    <row r="30" spans="1:13" ht="12.75">
      <c r="A30" s="3" t="s">
        <v>159</v>
      </c>
      <c r="B30" s="3"/>
      <c r="C30" s="3"/>
      <c r="D30" s="39">
        <v>0</v>
      </c>
      <c r="E30" s="39"/>
      <c r="F30" s="39">
        <v>0</v>
      </c>
      <c r="G30" s="39"/>
      <c r="H30" s="39">
        <v>0</v>
      </c>
      <c r="I30" s="39"/>
      <c r="J30" s="39">
        <v>0</v>
      </c>
      <c r="K30" s="39"/>
      <c r="L30" s="39">
        <f>SUM(D30:K30)</f>
        <v>0</v>
      </c>
      <c r="M30" s="3"/>
    </row>
    <row r="31" spans="1:13" ht="12.75">
      <c r="A31" s="3"/>
      <c r="B31" s="3"/>
      <c r="C31" s="3"/>
      <c r="D31" s="39"/>
      <c r="E31" s="39"/>
      <c r="F31" s="39"/>
      <c r="G31" s="39"/>
      <c r="H31" s="39"/>
      <c r="I31" s="39"/>
      <c r="J31" s="39"/>
      <c r="K31" s="39"/>
      <c r="L31" s="39"/>
      <c r="M31" s="3"/>
    </row>
    <row r="32" spans="1:13" ht="13.5" thickBot="1">
      <c r="A32" s="3" t="s">
        <v>208</v>
      </c>
      <c r="B32" s="3"/>
      <c r="C32" s="3"/>
      <c r="D32" s="41">
        <f>SUM(D22:D31)</f>
        <v>40096</v>
      </c>
      <c r="E32" s="39"/>
      <c r="F32" s="41">
        <f>SUM(F22:F31)</f>
        <v>7</v>
      </c>
      <c r="G32" s="39"/>
      <c r="H32" s="41">
        <f>SUM(H22:H31)</f>
        <v>4426</v>
      </c>
      <c r="I32" s="39"/>
      <c r="J32" s="41">
        <f>SUM(J22:J31)</f>
        <v>9948</v>
      </c>
      <c r="K32" s="39"/>
      <c r="L32" s="41">
        <f>SUM(L22:L31)</f>
        <v>54477</v>
      </c>
      <c r="M32" s="3"/>
    </row>
    <row r="33" spans="1:13" ht="13.5" thickTop="1">
      <c r="A33" s="3"/>
      <c r="B33" s="3"/>
      <c r="C33" s="3"/>
      <c r="D33" s="3"/>
      <c r="E33" s="3"/>
      <c r="F33" s="3"/>
      <c r="G33" s="3"/>
      <c r="H33" s="3"/>
      <c r="I33" s="3"/>
      <c r="J33" s="11"/>
      <c r="K33" s="3"/>
      <c r="L33" s="11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1"/>
      <c r="M34" s="3"/>
    </row>
    <row r="35" spans="1:13" ht="12.75">
      <c r="A35" s="26" t="s">
        <v>11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2.75">
      <c r="A36" s="26" t="s">
        <v>189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</sheetData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&amp;CPage &amp; 3 of &amp;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workbookViewId="0" topLeftCell="A34">
      <selection activeCell="J58" sqref="J57:J58"/>
    </sheetView>
  </sheetViews>
  <sheetFormatPr defaultColWidth="9.140625" defaultRowHeight="12.75"/>
  <cols>
    <col min="1" max="9" width="9.140625" style="49" customWidth="1"/>
    <col min="10" max="10" width="13.00390625" style="49" customWidth="1"/>
    <col min="11" max="11" width="9.8515625" style="49" customWidth="1"/>
    <col min="12" max="12" width="14.57421875" style="49" hidden="1" customWidth="1"/>
    <col min="13" max="17" width="0" style="49" hidden="1" customWidth="1"/>
    <col min="18" max="16384" width="9.140625" style="49" customWidth="1"/>
  </cols>
  <sheetData>
    <row r="1" spans="1:13" ht="19.5">
      <c r="A1" s="47" t="s">
        <v>0</v>
      </c>
      <c r="B1" s="48"/>
      <c r="G1" s="48"/>
      <c r="H1" s="48"/>
      <c r="I1" s="48"/>
      <c r="J1" s="48"/>
      <c r="K1" s="48"/>
      <c r="L1" s="48"/>
      <c r="M1" s="48"/>
    </row>
    <row r="2" spans="1:13" ht="12.75">
      <c r="A2" s="50" t="s">
        <v>1</v>
      </c>
      <c r="B2" s="50"/>
      <c r="C2" s="50"/>
      <c r="D2" s="50"/>
      <c r="E2" s="50"/>
      <c r="F2" s="50"/>
      <c r="G2" s="51"/>
      <c r="H2" s="50"/>
      <c r="I2" s="50"/>
      <c r="J2" s="50"/>
      <c r="K2" s="50"/>
      <c r="L2" s="50"/>
      <c r="M2" s="50"/>
    </row>
    <row r="3" spans="1:13" ht="12.75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6" spans="1:13" ht="14.2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2.75">
      <c r="A8" s="53"/>
      <c r="B8" s="53"/>
      <c r="C8" s="53"/>
      <c r="D8" s="53"/>
      <c r="E8" s="53"/>
      <c r="F8" s="53"/>
      <c r="G8" s="53"/>
      <c r="H8" s="53"/>
      <c r="I8" s="53"/>
      <c r="J8" s="54" t="s">
        <v>125</v>
      </c>
      <c r="K8" s="53"/>
      <c r="L8" s="53"/>
      <c r="M8" s="53"/>
    </row>
    <row r="9" spans="1:13" ht="12.75">
      <c r="A9" s="55"/>
      <c r="B9" s="53"/>
      <c r="C9" s="53"/>
      <c r="D9" s="53"/>
      <c r="E9" s="53"/>
      <c r="F9" s="53"/>
      <c r="G9" s="53"/>
      <c r="H9" s="53"/>
      <c r="I9" s="53"/>
      <c r="J9" s="54" t="s">
        <v>129</v>
      </c>
      <c r="K9" s="53"/>
      <c r="L9" s="53"/>
      <c r="M9" s="53"/>
    </row>
    <row r="10" spans="1:13" ht="12.75">
      <c r="A10" s="53"/>
      <c r="B10" s="53"/>
      <c r="C10" s="53"/>
      <c r="D10" s="53"/>
      <c r="E10" s="53"/>
      <c r="F10" s="53"/>
      <c r="G10" s="53"/>
      <c r="H10" s="53"/>
      <c r="I10" s="53"/>
      <c r="J10" s="56" t="s">
        <v>205</v>
      </c>
      <c r="K10" s="53"/>
      <c r="L10" s="53"/>
      <c r="M10" s="53"/>
    </row>
    <row r="11" spans="1:17" ht="12.75">
      <c r="A11" s="53"/>
      <c r="B11" s="53"/>
      <c r="C11" s="53"/>
      <c r="D11" s="53"/>
      <c r="E11" s="53"/>
      <c r="F11" s="53"/>
      <c r="G11" s="53"/>
      <c r="H11" s="53"/>
      <c r="I11" s="53"/>
      <c r="J11" s="57" t="s">
        <v>2</v>
      </c>
      <c r="K11" s="53"/>
      <c r="L11" s="53"/>
      <c r="M11" s="34" t="s">
        <v>116</v>
      </c>
      <c r="N11" s="71" t="s">
        <v>110</v>
      </c>
      <c r="O11" s="71" t="s">
        <v>111</v>
      </c>
      <c r="P11" s="71" t="s">
        <v>213</v>
      </c>
      <c r="Q11" s="49" t="s">
        <v>195</v>
      </c>
    </row>
    <row r="12" spans="1:13" ht="12.75">
      <c r="A12" s="58" t="s">
        <v>160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12.75">
      <c r="A14" s="59" t="s">
        <v>161</v>
      </c>
      <c r="B14" s="53"/>
      <c r="C14" s="53"/>
      <c r="D14" s="53"/>
      <c r="E14" s="53"/>
      <c r="F14" s="53"/>
      <c r="G14" s="53"/>
      <c r="H14" s="53"/>
      <c r="I14" s="53"/>
      <c r="J14" s="60">
        <v>1640</v>
      </c>
      <c r="K14" s="53"/>
      <c r="L14" s="53"/>
      <c r="M14" s="53"/>
    </row>
    <row r="15" spans="1:13" ht="12.75">
      <c r="A15" s="59" t="s">
        <v>162</v>
      </c>
      <c r="B15" s="53"/>
      <c r="C15" s="53"/>
      <c r="D15" s="53"/>
      <c r="E15" s="53"/>
      <c r="F15" s="53"/>
      <c r="G15" s="53"/>
      <c r="H15" s="53"/>
      <c r="I15" s="53"/>
      <c r="J15" s="60"/>
      <c r="K15" s="53"/>
      <c r="L15" s="53"/>
      <c r="M15" s="53"/>
    </row>
    <row r="16" spans="1:17" ht="12.75">
      <c r="A16" s="59" t="s">
        <v>163</v>
      </c>
      <c r="B16" s="53"/>
      <c r="C16" s="53"/>
      <c r="D16" s="53"/>
      <c r="E16" s="53"/>
      <c r="F16" s="53"/>
      <c r="G16" s="53"/>
      <c r="H16" s="53"/>
      <c r="I16" s="53"/>
      <c r="J16" s="60">
        <v>1378</v>
      </c>
      <c r="K16" s="53"/>
      <c r="L16" s="53"/>
      <c r="M16" s="54">
        <v>1030</v>
      </c>
      <c r="N16" s="54">
        <v>192</v>
      </c>
      <c r="O16" s="54">
        <v>156</v>
      </c>
      <c r="P16" s="54">
        <v>0</v>
      </c>
      <c r="Q16" s="49">
        <f>SUM(M16:P16)</f>
        <v>1378</v>
      </c>
    </row>
    <row r="17" spans="1:13" ht="12.75">
      <c r="A17" s="59" t="s">
        <v>164</v>
      </c>
      <c r="B17" s="53"/>
      <c r="C17" s="53"/>
      <c r="D17" s="53"/>
      <c r="E17" s="53"/>
      <c r="F17" s="53"/>
      <c r="G17" s="53"/>
      <c r="H17" s="53"/>
      <c r="I17" s="53"/>
      <c r="J17" s="60">
        <v>-2</v>
      </c>
      <c r="K17" s="53"/>
      <c r="L17" s="53"/>
      <c r="M17" s="53"/>
    </row>
    <row r="18" spans="1:13" ht="12.75">
      <c r="A18" s="59" t="s">
        <v>165</v>
      </c>
      <c r="B18" s="53"/>
      <c r="C18" s="53"/>
      <c r="D18" s="53"/>
      <c r="E18" s="53"/>
      <c r="F18" s="53"/>
      <c r="G18" s="53"/>
      <c r="H18" s="53"/>
      <c r="I18" s="53"/>
      <c r="J18" s="60">
        <v>-474</v>
      </c>
      <c r="K18" s="53"/>
      <c r="L18" s="53"/>
      <c r="M18" s="53"/>
    </row>
    <row r="19" spans="1:13" ht="12.75">
      <c r="A19" s="59" t="s">
        <v>166</v>
      </c>
      <c r="B19" s="53"/>
      <c r="C19" s="53"/>
      <c r="D19" s="53"/>
      <c r="E19" s="53"/>
      <c r="F19" s="53"/>
      <c r="G19" s="53"/>
      <c r="H19" s="53"/>
      <c r="I19" s="53"/>
      <c r="J19" s="60">
        <v>895</v>
      </c>
      <c r="K19" s="53"/>
      <c r="L19" s="53"/>
      <c r="M19" s="53"/>
    </row>
    <row r="20" spans="1:13" ht="12.75">
      <c r="A20" s="53"/>
      <c r="B20" s="53"/>
      <c r="C20" s="53"/>
      <c r="D20" s="53"/>
      <c r="E20" s="53"/>
      <c r="F20" s="53"/>
      <c r="G20" s="53"/>
      <c r="H20" s="53"/>
      <c r="I20" s="53"/>
      <c r="J20" s="61"/>
      <c r="K20" s="53"/>
      <c r="L20" s="53"/>
      <c r="M20" s="53"/>
    </row>
    <row r="21" spans="1:13" ht="12.75">
      <c r="A21" s="59" t="s">
        <v>167</v>
      </c>
      <c r="B21" s="53"/>
      <c r="C21" s="53"/>
      <c r="D21" s="53"/>
      <c r="E21" s="53"/>
      <c r="F21" s="53"/>
      <c r="G21" s="53"/>
      <c r="H21" s="53"/>
      <c r="I21" s="53"/>
      <c r="J21" s="60">
        <f>SUM(J14:J20)</f>
        <v>3437</v>
      </c>
      <c r="K21" s="53"/>
      <c r="L21" s="53"/>
      <c r="M21" s="53"/>
    </row>
    <row r="22" spans="1:13" ht="12.75">
      <c r="A22" s="59"/>
      <c r="B22" s="53"/>
      <c r="C22" s="53"/>
      <c r="D22" s="53"/>
      <c r="E22" s="53"/>
      <c r="F22" s="53"/>
      <c r="G22" s="53"/>
      <c r="H22" s="53"/>
      <c r="I22" s="53"/>
      <c r="J22" s="60"/>
      <c r="K22" s="53"/>
      <c r="L22" s="53"/>
      <c r="M22" s="53"/>
    </row>
    <row r="23" spans="1:13" ht="12.75">
      <c r="A23" s="59" t="s">
        <v>168</v>
      </c>
      <c r="B23" s="53"/>
      <c r="C23" s="53"/>
      <c r="D23" s="53"/>
      <c r="E23" s="53"/>
      <c r="F23" s="53"/>
      <c r="G23" s="53"/>
      <c r="H23" s="53"/>
      <c r="I23" s="53"/>
      <c r="J23" s="60">
        <v>-2711</v>
      </c>
      <c r="K23" s="53"/>
      <c r="L23" s="53"/>
      <c r="M23" s="53"/>
    </row>
    <row r="24" spans="1:13" ht="12.75">
      <c r="A24" s="59" t="s">
        <v>169</v>
      </c>
      <c r="B24" s="53"/>
      <c r="C24" s="53"/>
      <c r="D24" s="53"/>
      <c r="E24" s="53"/>
      <c r="F24" s="53"/>
      <c r="G24" s="53"/>
      <c r="H24" s="53"/>
      <c r="I24" s="53"/>
      <c r="J24" s="60">
        <v>5723</v>
      </c>
      <c r="K24" s="53"/>
      <c r="L24" s="53"/>
      <c r="M24" s="53"/>
    </row>
    <row r="25" spans="1:13" ht="12.75">
      <c r="A25" s="59" t="s">
        <v>170</v>
      </c>
      <c r="B25" s="53"/>
      <c r="C25" s="53"/>
      <c r="D25" s="53"/>
      <c r="E25" s="53"/>
      <c r="F25" s="53"/>
      <c r="G25" s="53"/>
      <c r="H25" s="53"/>
      <c r="I25" s="53"/>
      <c r="J25" s="60">
        <v>1363</v>
      </c>
      <c r="K25" s="53"/>
      <c r="L25" s="53"/>
      <c r="M25" s="53"/>
    </row>
    <row r="26" spans="1:13" ht="12.75">
      <c r="A26" s="59" t="s">
        <v>76</v>
      </c>
      <c r="B26" s="53"/>
      <c r="C26" s="53"/>
      <c r="D26" s="53"/>
      <c r="E26" s="53"/>
      <c r="F26" s="53"/>
      <c r="G26" s="53"/>
      <c r="H26" s="53"/>
      <c r="I26" s="53"/>
      <c r="J26" s="60">
        <v>-20071</v>
      </c>
      <c r="K26" s="53"/>
      <c r="L26" s="53"/>
      <c r="M26" s="53"/>
    </row>
    <row r="27" spans="1:13" ht="12.75">
      <c r="A27" s="53"/>
      <c r="B27" s="53"/>
      <c r="C27" s="53"/>
      <c r="D27" s="53"/>
      <c r="E27" s="53"/>
      <c r="F27" s="53"/>
      <c r="G27" s="53"/>
      <c r="H27" s="53"/>
      <c r="I27" s="53"/>
      <c r="J27" s="61"/>
      <c r="K27" s="53"/>
      <c r="L27" s="53"/>
      <c r="M27" s="53"/>
    </row>
    <row r="28" spans="1:13" ht="12.75">
      <c r="A28" s="59" t="s">
        <v>171</v>
      </c>
      <c r="B28" s="53"/>
      <c r="C28" s="53"/>
      <c r="D28" s="53"/>
      <c r="E28" s="53"/>
      <c r="F28" s="53"/>
      <c r="G28" s="53"/>
      <c r="H28" s="53"/>
      <c r="I28" s="53"/>
      <c r="J28" s="60">
        <f>SUM(J21:J27)</f>
        <v>-12259</v>
      </c>
      <c r="K28" s="53"/>
      <c r="L28" s="53"/>
      <c r="M28" s="53"/>
    </row>
    <row r="29" spans="1:13" ht="12.75">
      <c r="A29" s="59"/>
      <c r="B29" s="53"/>
      <c r="C29" s="53"/>
      <c r="D29" s="53"/>
      <c r="E29" s="53"/>
      <c r="F29" s="53"/>
      <c r="G29" s="53"/>
      <c r="H29" s="53"/>
      <c r="I29" s="53"/>
      <c r="J29" s="60"/>
      <c r="K29" s="53"/>
      <c r="L29" s="53"/>
      <c r="M29" s="53"/>
    </row>
    <row r="30" spans="1:17" ht="12.75">
      <c r="A30" s="59" t="s">
        <v>172</v>
      </c>
      <c r="B30" s="53"/>
      <c r="C30" s="53"/>
      <c r="D30" s="53"/>
      <c r="E30" s="53"/>
      <c r="F30" s="53"/>
      <c r="G30" s="53"/>
      <c r="H30" s="53"/>
      <c r="I30" s="53"/>
      <c r="J30" s="60">
        <v>-895</v>
      </c>
      <c r="K30" s="53"/>
      <c r="L30" s="53" t="s">
        <v>216</v>
      </c>
      <c r="M30" s="53">
        <v>-180</v>
      </c>
      <c r="N30" s="49">
        <v>-103</v>
      </c>
      <c r="O30" s="53">
        <v>-714</v>
      </c>
      <c r="P30" s="49">
        <v>-79</v>
      </c>
      <c r="Q30" s="49">
        <f>SUM(M30:P30)</f>
        <v>-1076</v>
      </c>
    </row>
    <row r="31" spans="1:17" ht="12.75">
      <c r="A31" s="59" t="s">
        <v>173</v>
      </c>
      <c r="B31" s="53"/>
      <c r="C31" s="53"/>
      <c r="D31" s="53"/>
      <c r="E31" s="53"/>
      <c r="F31" s="53"/>
      <c r="G31" s="53"/>
      <c r="H31" s="53"/>
      <c r="I31" s="53"/>
      <c r="J31" s="60">
        <v>-786</v>
      </c>
      <c r="K31" s="53"/>
      <c r="L31" s="53" t="s">
        <v>217</v>
      </c>
      <c r="M31" s="53">
        <v>-21</v>
      </c>
      <c r="N31" s="49">
        <v>-754</v>
      </c>
      <c r="O31" s="49">
        <v>-7</v>
      </c>
      <c r="P31" s="49">
        <v>-4</v>
      </c>
      <c r="Q31" s="49">
        <f>SUM(M31:P31)</f>
        <v>-786</v>
      </c>
    </row>
    <row r="32" spans="1:17" ht="12.75">
      <c r="A32" s="59" t="s">
        <v>188</v>
      </c>
      <c r="B32" s="53"/>
      <c r="C32" s="53"/>
      <c r="D32" s="53"/>
      <c r="E32" s="53"/>
      <c r="F32" s="53"/>
      <c r="G32" s="53"/>
      <c r="H32" s="53"/>
      <c r="I32" s="53"/>
      <c r="J32" s="60">
        <v>1237</v>
      </c>
      <c r="K32" s="53"/>
      <c r="L32" s="53" t="s">
        <v>218</v>
      </c>
      <c r="M32" s="53">
        <v>82</v>
      </c>
      <c r="N32" s="49">
        <v>564</v>
      </c>
      <c r="O32" s="49">
        <v>591</v>
      </c>
      <c r="P32" s="49">
        <v>0</v>
      </c>
      <c r="Q32" s="49">
        <f>SUM(M32:P32)</f>
        <v>1237</v>
      </c>
    </row>
    <row r="33" spans="1:17" ht="12.75">
      <c r="A33" s="53"/>
      <c r="B33" s="53"/>
      <c r="C33" s="53"/>
      <c r="D33" s="53"/>
      <c r="E33" s="53"/>
      <c r="F33" s="53"/>
      <c r="G33" s="53"/>
      <c r="H33" s="53"/>
      <c r="I33" s="53"/>
      <c r="J33" s="60"/>
      <c r="K33" s="53"/>
      <c r="L33" s="53" t="s">
        <v>214</v>
      </c>
      <c r="M33" s="53">
        <v>18</v>
      </c>
      <c r="N33" s="53">
        <v>306</v>
      </c>
      <c r="O33" s="53">
        <v>0</v>
      </c>
      <c r="P33" s="49">
        <v>13</v>
      </c>
      <c r="Q33" s="49">
        <f>SUM(M33:P33)</f>
        <v>337</v>
      </c>
    </row>
    <row r="34" spans="1:17" ht="13.5" thickBot="1">
      <c r="A34" s="59" t="s">
        <v>174</v>
      </c>
      <c r="B34" s="53"/>
      <c r="C34" s="53"/>
      <c r="D34" s="53"/>
      <c r="E34" s="53"/>
      <c r="F34" s="53"/>
      <c r="G34" s="53"/>
      <c r="H34" s="53"/>
      <c r="I34" s="53"/>
      <c r="J34" s="62">
        <f>SUM(J28:J33)</f>
        <v>-12703</v>
      </c>
      <c r="K34" s="53"/>
      <c r="L34" s="53" t="s">
        <v>215</v>
      </c>
      <c r="M34" s="72">
        <f>SUM(M30:M33)</f>
        <v>-101</v>
      </c>
      <c r="N34" s="72">
        <f>SUM(N30:N33)</f>
        <v>13</v>
      </c>
      <c r="O34" s="72">
        <f>SUM(O30:O33)</f>
        <v>-130</v>
      </c>
      <c r="P34" s="72">
        <f>SUM(P30:P33)</f>
        <v>-70</v>
      </c>
      <c r="Q34" s="72">
        <f>SUM(Q30:Q33)</f>
        <v>-288</v>
      </c>
    </row>
    <row r="35" spans="1:13" ht="13.5" thickTop="1">
      <c r="A35" s="53"/>
      <c r="B35" s="53"/>
      <c r="C35" s="53"/>
      <c r="D35" s="53"/>
      <c r="E35" s="53"/>
      <c r="F35" s="53"/>
      <c r="G35" s="53"/>
      <c r="H35" s="53"/>
      <c r="I35" s="53"/>
      <c r="J35" s="60"/>
      <c r="K35" s="53"/>
      <c r="L35" s="53"/>
      <c r="M35" s="53"/>
    </row>
    <row r="36" spans="1:13" ht="12.75">
      <c r="A36" s="58" t="s">
        <v>175</v>
      </c>
      <c r="B36" s="53"/>
      <c r="C36" s="53"/>
      <c r="D36" s="53"/>
      <c r="E36" s="53"/>
      <c r="F36" s="53"/>
      <c r="G36" s="53"/>
      <c r="H36" s="53"/>
      <c r="I36" s="53"/>
      <c r="J36" s="60"/>
      <c r="K36" s="53"/>
      <c r="L36" s="53"/>
      <c r="M36" s="53"/>
    </row>
    <row r="37" spans="1:13" ht="12.75">
      <c r="A37" s="53"/>
      <c r="B37" s="53"/>
      <c r="C37" s="53"/>
      <c r="D37" s="53"/>
      <c r="E37" s="53"/>
      <c r="F37" s="53"/>
      <c r="G37" s="53"/>
      <c r="H37" s="53"/>
      <c r="I37" s="53"/>
      <c r="J37" s="60"/>
      <c r="K37" s="53"/>
      <c r="L37" s="53"/>
      <c r="M37" s="53"/>
    </row>
    <row r="38" spans="1:17" ht="12.75">
      <c r="A38" s="59" t="s">
        <v>176</v>
      </c>
      <c r="B38" s="53"/>
      <c r="C38" s="53"/>
      <c r="D38" s="53"/>
      <c r="E38" s="53"/>
      <c r="F38" s="53"/>
      <c r="G38" s="53"/>
      <c r="H38" s="53"/>
      <c r="I38" s="53"/>
      <c r="J38" s="60">
        <v>-199</v>
      </c>
      <c r="K38" s="53"/>
      <c r="L38" s="53"/>
      <c r="M38" s="53">
        <v>50</v>
      </c>
      <c r="N38" s="49">
        <v>36</v>
      </c>
      <c r="O38" s="49">
        <v>113</v>
      </c>
      <c r="P38" s="49">
        <v>0</v>
      </c>
      <c r="Q38" s="49">
        <f>SUM(M38:P38)</f>
        <v>199</v>
      </c>
    </row>
    <row r="39" spans="1:13" ht="12.75">
      <c r="A39" s="59" t="s">
        <v>177</v>
      </c>
      <c r="B39" s="53"/>
      <c r="C39" s="53"/>
      <c r="D39" s="53"/>
      <c r="E39" s="53"/>
      <c r="F39" s="53"/>
      <c r="G39" s="53"/>
      <c r="H39" s="53"/>
      <c r="I39" s="53"/>
      <c r="J39" s="60">
        <v>2</v>
      </c>
      <c r="K39" s="53"/>
      <c r="L39" s="53"/>
      <c r="M39" s="53"/>
    </row>
    <row r="40" spans="1:13" ht="12.75">
      <c r="A40" s="59" t="s">
        <v>178</v>
      </c>
      <c r="B40" s="53"/>
      <c r="C40" s="53"/>
      <c r="D40" s="53"/>
      <c r="E40" s="53"/>
      <c r="F40" s="53"/>
      <c r="G40" s="53"/>
      <c r="H40" s="53"/>
      <c r="I40" s="53"/>
      <c r="J40" s="60">
        <v>474</v>
      </c>
      <c r="K40" s="53"/>
      <c r="L40" s="53"/>
      <c r="M40" s="53"/>
    </row>
    <row r="41" spans="1:13" ht="12.75">
      <c r="A41" s="53"/>
      <c r="B41" s="53"/>
      <c r="C41" s="53"/>
      <c r="D41" s="53"/>
      <c r="E41" s="53"/>
      <c r="F41" s="53"/>
      <c r="G41" s="53"/>
      <c r="H41" s="53"/>
      <c r="I41" s="53"/>
      <c r="J41" s="60"/>
      <c r="K41" s="53"/>
      <c r="L41" s="53"/>
      <c r="M41" s="53"/>
    </row>
    <row r="42" spans="1:13" ht="12.75">
      <c r="A42" s="59" t="s">
        <v>179</v>
      </c>
      <c r="B42" s="53"/>
      <c r="C42" s="53"/>
      <c r="D42" s="53"/>
      <c r="E42" s="53"/>
      <c r="F42" s="53"/>
      <c r="G42" s="53"/>
      <c r="H42" s="53"/>
      <c r="I42" s="53"/>
      <c r="J42" s="62">
        <f>SUM(J38:J41)</f>
        <v>277</v>
      </c>
      <c r="K42" s="53"/>
      <c r="L42" s="53"/>
      <c r="M42" s="53"/>
    </row>
    <row r="43" spans="1:13" ht="12.75">
      <c r="A43" s="53"/>
      <c r="B43" s="53"/>
      <c r="C43" s="53"/>
      <c r="D43" s="53"/>
      <c r="E43" s="53"/>
      <c r="F43" s="53"/>
      <c r="G43" s="53"/>
      <c r="H43" s="53"/>
      <c r="I43" s="53"/>
      <c r="J43" s="60"/>
      <c r="K43" s="53"/>
      <c r="L43" s="53"/>
      <c r="M43" s="53"/>
    </row>
    <row r="44" spans="1:13" ht="12.75">
      <c r="A44" s="58" t="s">
        <v>180</v>
      </c>
      <c r="B44" s="53"/>
      <c r="C44" s="53"/>
      <c r="D44" s="53"/>
      <c r="E44" s="53"/>
      <c r="F44" s="53"/>
      <c r="G44" s="53"/>
      <c r="H44" s="53"/>
      <c r="I44" s="53"/>
      <c r="J44" s="60"/>
      <c r="K44" s="53"/>
      <c r="L44" s="53"/>
      <c r="M44" s="53"/>
    </row>
    <row r="45" spans="1:13" ht="12.75">
      <c r="A45" s="53"/>
      <c r="B45" s="53"/>
      <c r="C45" s="53"/>
      <c r="D45" s="53"/>
      <c r="E45" s="53"/>
      <c r="F45" s="53"/>
      <c r="G45" s="53"/>
      <c r="H45" s="53"/>
      <c r="I45" s="53"/>
      <c r="J45" s="60"/>
      <c r="K45" s="53"/>
      <c r="L45" s="53"/>
      <c r="M45" s="53"/>
    </row>
    <row r="46" spans="1:13" ht="12.75">
      <c r="A46" s="59" t="s">
        <v>181</v>
      </c>
      <c r="B46" s="53"/>
      <c r="C46" s="53"/>
      <c r="D46" s="53"/>
      <c r="E46" s="53"/>
      <c r="F46" s="53"/>
      <c r="G46" s="53"/>
      <c r="H46" s="53"/>
      <c r="I46" s="53"/>
      <c r="J46" s="60">
        <v>0</v>
      </c>
      <c r="K46" s="53"/>
      <c r="L46" s="53"/>
      <c r="M46" s="53"/>
    </row>
    <row r="47" spans="1:13" ht="12.75">
      <c r="A47" s="59" t="s">
        <v>219</v>
      </c>
      <c r="B47" s="53"/>
      <c r="C47" s="53"/>
      <c r="D47" s="53"/>
      <c r="E47" s="53"/>
      <c r="F47" s="53"/>
      <c r="G47" s="53"/>
      <c r="H47" s="53"/>
      <c r="I47" s="53"/>
      <c r="J47" s="60">
        <v>107</v>
      </c>
      <c r="K47" s="53"/>
      <c r="L47" s="53"/>
      <c r="M47" s="53"/>
    </row>
    <row r="48" spans="1:13" ht="12.75">
      <c r="A48" s="59" t="s">
        <v>182</v>
      </c>
      <c r="B48" s="53"/>
      <c r="C48" s="53"/>
      <c r="D48" s="53"/>
      <c r="E48" s="53"/>
      <c r="F48" s="53"/>
      <c r="G48" s="53"/>
      <c r="H48" s="53"/>
      <c r="I48" s="53"/>
      <c r="J48" s="60">
        <v>-104</v>
      </c>
      <c r="K48" s="53"/>
      <c r="L48" s="53"/>
      <c r="M48" s="53"/>
    </row>
    <row r="49" spans="1:13" ht="12.75">
      <c r="A49" s="59" t="s">
        <v>183</v>
      </c>
      <c r="B49" s="53"/>
      <c r="C49" s="53"/>
      <c r="D49" s="53"/>
      <c r="E49" s="53"/>
      <c r="F49" s="53"/>
      <c r="G49" s="53"/>
      <c r="H49" s="53"/>
      <c r="I49" s="53"/>
      <c r="J49" s="60">
        <v>11641</v>
      </c>
      <c r="K49" s="53"/>
      <c r="L49" s="53"/>
      <c r="M49" s="53"/>
    </row>
    <row r="50" spans="1:13" ht="12.75">
      <c r="A50" s="53"/>
      <c r="B50" s="53"/>
      <c r="C50" s="53"/>
      <c r="D50" s="53"/>
      <c r="E50" s="53"/>
      <c r="F50" s="53"/>
      <c r="G50" s="53"/>
      <c r="H50" s="53"/>
      <c r="I50" s="53"/>
      <c r="J50" s="60"/>
      <c r="K50" s="53"/>
      <c r="L50" s="53"/>
      <c r="M50" s="53"/>
    </row>
    <row r="51" spans="1:13" ht="12.75">
      <c r="A51" s="59" t="s">
        <v>184</v>
      </c>
      <c r="B51" s="53"/>
      <c r="C51" s="53"/>
      <c r="D51" s="53"/>
      <c r="E51" s="53"/>
      <c r="F51" s="53"/>
      <c r="G51" s="53"/>
      <c r="H51" s="53"/>
      <c r="I51" s="53"/>
      <c r="J51" s="62">
        <f>SUM(J46:J50)</f>
        <v>11644</v>
      </c>
      <c r="K51" s="53"/>
      <c r="L51" s="53"/>
      <c r="M51" s="53"/>
    </row>
    <row r="52" spans="1:13" ht="12.75">
      <c r="A52" s="53"/>
      <c r="B52" s="53"/>
      <c r="C52" s="53"/>
      <c r="D52" s="53"/>
      <c r="E52" s="53"/>
      <c r="F52" s="53"/>
      <c r="G52" s="53"/>
      <c r="H52" s="53"/>
      <c r="I52" s="53"/>
      <c r="J52" s="60"/>
      <c r="K52" s="53"/>
      <c r="L52" s="53"/>
      <c r="M52" s="53"/>
    </row>
    <row r="53" spans="1:13" ht="12.75">
      <c r="A53" s="58" t="s">
        <v>185</v>
      </c>
      <c r="B53" s="53"/>
      <c r="C53" s="53"/>
      <c r="D53" s="53"/>
      <c r="E53" s="53"/>
      <c r="F53" s="53"/>
      <c r="G53" s="53"/>
      <c r="H53" s="53"/>
      <c r="I53" s="53"/>
      <c r="J53" s="60">
        <f>+J34+J42+J51</f>
        <v>-782</v>
      </c>
      <c r="K53" s="53"/>
      <c r="L53" s="53"/>
      <c r="M53" s="53"/>
    </row>
    <row r="54" spans="1:13" ht="12.75">
      <c r="A54" s="53"/>
      <c r="B54" s="53"/>
      <c r="C54" s="53"/>
      <c r="D54" s="53"/>
      <c r="E54" s="53"/>
      <c r="F54" s="53"/>
      <c r="G54" s="53"/>
      <c r="H54" s="53"/>
      <c r="I54" s="53"/>
      <c r="J54" s="60"/>
      <c r="K54" s="53"/>
      <c r="L54" s="53"/>
      <c r="M54" s="53"/>
    </row>
    <row r="55" spans="1:13" ht="12.75">
      <c r="A55" s="58" t="s">
        <v>187</v>
      </c>
      <c r="B55" s="53"/>
      <c r="C55" s="53"/>
      <c r="D55" s="53"/>
      <c r="E55" s="53"/>
      <c r="F55" s="53"/>
      <c r="G55" s="53"/>
      <c r="H55" s="53"/>
      <c r="I55" s="53"/>
      <c r="J55" s="60">
        <v>1018</v>
      </c>
      <c r="K55" s="53"/>
      <c r="L55" s="53"/>
      <c r="M55" s="53"/>
    </row>
    <row r="56" spans="1:13" ht="12.75">
      <c r="A56" s="53"/>
      <c r="B56" s="53"/>
      <c r="C56" s="53"/>
      <c r="D56" s="53"/>
      <c r="E56" s="53"/>
      <c r="F56" s="53"/>
      <c r="G56" s="53"/>
      <c r="H56" s="53"/>
      <c r="I56" s="53"/>
      <c r="J56" s="60"/>
      <c r="K56" s="53"/>
      <c r="L56" s="53"/>
      <c r="M56" s="53"/>
    </row>
    <row r="57" spans="1:13" ht="12.75">
      <c r="A57" s="58" t="s">
        <v>186</v>
      </c>
      <c r="B57" s="53"/>
      <c r="C57" s="53"/>
      <c r="D57" s="53"/>
      <c r="E57" s="53"/>
      <c r="F57" s="53"/>
      <c r="G57" s="53"/>
      <c r="H57" s="53"/>
      <c r="I57" s="53"/>
      <c r="J57" s="60">
        <f>+J53+J55</f>
        <v>236</v>
      </c>
      <c r="K57" s="53"/>
      <c r="L57" s="53"/>
      <c r="M57" s="53"/>
    </row>
    <row r="58" spans="1:13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2.75">
      <c r="A60" s="63" t="s">
        <v>19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 ht="12.75">
      <c r="A61" s="63" t="s">
        <v>189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</sheetData>
  <printOptions/>
  <pageMargins left="0.75" right="0.75" top="1" bottom="1" header="0.5" footer="0.5"/>
  <pageSetup fitToHeight="1" fitToWidth="1" horizontalDpi="800" verticalDpi="800" orientation="portrait" paperSize="9" scale="84" r:id="rId1"/>
  <headerFooter alignWithMargins="0">
    <oddFooter>&amp;CPage &amp; 4 of &amp;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1"/>
  <sheetViews>
    <sheetView showGridLines="0" workbookViewId="0" topLeftCell="A136">
      <selection activeCell="K160" sqref="K160"/>
    </sheetView>
  </sheetViews>
  <sheetFormatPr defaultColWidth="9.140625" defaultRowHeight="12.75"/>
  <cols>
    <col min="1" max="1" width="5.7109375" style="0" customWidth="1"/>
    <col min="2" max="2" width="12.140625" style="0" customWidth="1"/>
    <col min="5" max="5" width="10.421875" style="0" bestFit="1" customWidth="1"/>
    <col min="7" max="7" width="10.421875" style="0" bestFit="1" customWidth="1"/>
    <col min="9" max="9" width="10.421875" style="0" bestFit="1" customWidth="1"/>
    <col min="11" max="11" width="10.421875" style="0" bestFit="1" customWidth="1"/>
  </cols>
  <sheetData>
    <row r="1" spans="1:13" ht="19.5">
      <c r="A1" s="23" t="s">
        <v>0</v>
      </c>
      <c r="B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2" t="s">
        <v>1</v>
      </c>
      <c r="B2" s="22"/>
      <c r="C2" s="22"/>
      <c r="D2" s="22"/>
      <c r="E2" s="38"/>
      <c r="F2" s="22"/>
      <c r="G2" s="22"/>
      <c r="H2" s="22"/>
      <c r="I2" s="22"/>
      <c r="J2" s="22"/>
      <c r="K2" s="22"/>
      <c r="L2" s="22"/>
      <c r="M2" s="22"/>
    </row>
    <row r="3" spans="1:13" ht="12.75">
      <c r="A3" s="22" t="s">
        <v>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4" customFormat="1" ht="14.25">
      <c r="A6" s="24" t="s">
        <v>18</v>
      </c>
      <c r="B6" s="30"/>
      <c r="C6" s="30"/>
      <c r="D6" s="30"/>
      <c r="E6" s="30"/>
      <c r="F6" s="27"/>
      <c r="G6" s="30"/>
      <c r="H6" s="30"/>
      <c r="I6" s="30"/>
      <c r="J6" s="30"/>
      <c r="K6" s="30"/>
      <c r="L6" s="30"/>
      <c r="M6" s="30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14" t="s">
        <v>45</v>
      </c>
      <c r="B9" s="9" t="s">
        <v>81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12.75">
      <c r="B10" s="3" t="s">
        <v>20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 t="s">
        <v>36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 t="s">
        <v>191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14" t="s">
        <v>46</v>
      </c>
      <c r="B14" s="9" t="s">
        <v>82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12.75">
      <c r="B15" s="3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14" t="s">
        <v>47</v>
      </c>
      <c r="B17" s="9" t="s">
        <v>83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1"/>
      <c r="B18" s="3" t="s">
        <v>77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14" t="s">
        <v>48</v>
      </c>
      <c r="B20" s="9" t="s">
        <v>84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1"/>
      <c r="B21" s="3" t="s">
        <v>251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 t="s">
        <v>21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14" t="s">
        <v>49</v>
      </c>
      <c r="B24" s="9" t="s">
        <v>85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1"/>
      <c r="B25" s="3" t="s">
        <v>22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 t="s">
        <v>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14" t="s">
        <v>50</v>
      </c>
      <c r="B28" s="9" t="s">
        <v>86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1"/>
      <c r="B29" s="3" t="s">
        <v>223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 t="s">
        <v>220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1" t="s">
        <v>253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17" t="s">
        <v>252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</row>
    <row r="33" spans="1:13" ht="12.75">
      <c r="A33" s="3"/>
      <c r="B33" s="17" t="s">
        <v>222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</row>
    <row r="34" spans="1:13" ht="12.75">
      <c r="A34" s="3"/>
      <c r="B34" s="17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</row>
    <row r="35" spans="1:13" ht="12.75">
      <c r="A35" s="3"/>
      <c r="B35" s="1" t="s">
        <v>247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17" t="s">
        <v>221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</row>
    <row r="37" spans="1:13" ht="12.75">
      <c r="A37" s="3"/>
      <c r="B37" s="3"/>
      <c r="C37" s="3"/>
      <c r="D37" s="3"/>
      <c r="L37" s="3"/>
      <c r="M37" s="3"/>
    </row>
    <row r="38" spans="1:13" ht="12.75">
      <c r="A38" s="14" t="s">
        <v>51</v>
      </c>
      <c r="B38" s="18" t="s">
        <v>87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E39" s="77" t="s">
        <v>44</v>
      </c>
      <c r="F39" s="77"/>
      <c r="G39" s="77"/>
      <c r="H39" s="3"/>
      <c r="I39" s="78" t="s">
        <v>103</v>
      </c>
      <c r="J39" s="78"/>
      <c r="K39" s="78"/>
      <c r="L39" s="3"/>
      <c r="M39" s="3"/>
    </row>
    <row r="40" spans="1:13" ht="12.75">
      <c r="A40" s="3"/>
      <c r="B40" s="3"/>
      <c r="C40" s="3"/>
      <c r="E40" s="12" t="s">
        <v>125</v>
      </c>
      <c r="F40" s="8"/>
      <c r="G40" s="12" t="s">
        <v>127</v>
      </c>
      <c r="H40" s="3"/>
      <c r="I40" s="12" t="s">
        <v>125</v>
      </c>
      <c r="J40" s="8"/>
      <c r="K40" s="12" t="s">
        <v>127</v>
      </c>
      <c r="L40" s="3"/>
      <c r="M40" s="3"/>
    </row>
    <row r="41" spans="1:13" ht="12.75">
      <c r="A41" s="3"/>
      <c r="B41" s="3"/>
      <c r="C41" s="3"/>
      <c r="E41" s="12" t="s">
        <v>126</v>
      </c>
      <c r="F41" s="8"/>
      <c r="G41" s="12" t="s">
        <v>128</v>
      </c>
      <c r="H41" s="3"/>
      <c r="I41" s="12" t="s">
        <v>129</v>
      </c>
      <c r="J41" s="8"/>
      <c r="K41" s="12" t="s">
        <v>130</v>
      </c>
      <c r="L41" s="3"/>
      <c r="M41" s="3"/>
    </row>
    <row r="42" spans="1:13" ht="12.75">
      <c r="A42" s="3"/>
      <c r="B42" s="3"/>
      <c r="C42" s="3"/>
      <c r="E42" s="13" t="s">
        <v>205</v>
      </c>
      <c r="F42" s="8"/>
      <c r="G42" s="13" t="s">
        <v>206</v>
      </c>
      <c r="H42" s="3"/>
      <c r="I42" s="13" t="s">
        <v>205</v>
      </c>
      <c r="J42" s="8"/>
      <c r="K42" s="13" t="s">
        <v>206</v>
      </c>
      <c r="L42" s="3"/>
      <c r="M42" s="3"/>
    </row>
    <row r="43" spans="1:13" ht="12.75">
      <c r="A43" s="3"/>
      <c r="C43" s="3"/>
      <c r="E43" s="68" t="s">
        <v>2</v>
      </c>
      <c r="F43" s="3"/>
      <c r="G43" s="68" t="s">
        <v>2</v>
      </c>
      <c r="H43" s="3"/>
      <c r="I43" s="68" t="s">
        <v>2</v>
      </c>
      <c r="J43" s="3"/>
      <c r="K43" s="68" t="s">
        <v>2</v>
      </c>
      <c r="L43" s="3"/>
      <c r="M43" s="3"/>
    </row>
    <row r="44" spans="1:13" ht="12.75">
      <c r="A44" s="3"/>
      <c r="B44" s="3" t="s">
        <v>104</v>
      </c>
      <c r="C44" s="3"/>
      <c r="E44" s="39">
        <v>2128</v>
      </c>
      <c r="F44" s="39"/>
      <c r="G44" s="39">
        <v>1769</v>
      </c>
      <c r="H44" s="39"/>
      <c r="I44" s="39">
        <v>1795</v>
      </c>
      <c r="J44" s="39"/>
      <c r="K44" s="39">
        <v>1308</v>
      </c>
      <c r="L44" s="3"/>
      <c r="M44" s="3"/>
    </row>
    <row r="45" spans="1:13" ht="12.75">
      <c r="A45" s="3"/>
      <c r="B45" s="3" t="s">
        <v>109</v>
      </c>
      <c r="C45" s="3"/>
      <c r="E45" s="39">
        <v>11491</v>
      </c>
      <c r="F45" s="39"/>
      <c r="G45" s="39">
        <v>5019</v>
      </c>
      <c r="H45" s="39"/>
      <c r="I45" s="39">
        <v>1177</v>
      </c>
      <c r="J45" s="39"/>
      <c r="K45" s="39">
        <v>2019</v>
      </c>
      <c r="L45" s="3"/>
      <c r="M45" s="3"/>
    </row>
    <row r="46" spans="1:13" ht="12.75">
      <c r="A46" s="3"/>
      <c r="B46" s="3" t="s">
        <v>108</v>
      </c>
      <c r="C46" s="3"/>
      <c r="E46" s="39">
        <v>10876</v>
      </c>
      <c r="F46" s="39"/>
      <c r="G46" s="39">
        <v>12499</v>
      </c>
      <c r="H46" s="39"/>
      <c r="I46" s="39">
        <v>90</v>
      </c>
      <c r="J46" s="39"/>
      <c r="K46" s="39">
        <v>2839</v>
      </c>
      <c r="L46" s="3"/>
      <c r="M46" s="3"/>
    </row>
    <row r="47" spans="1:13" ht="12.75">
      <c r="A47" s="3"/>
      <c r="B47" s="3"/>
      <c r="C47" s="3"/>
      <c r="E47" s="40">
        <f>SUM(E44:E46)</f>
        <v>24495</v>
      </c>
      <c r="F47" s="39"/>
      <c r="G47" s="40">
        <f>SUM(G44:G46)</f>
        <v>19287</v>
      </c>
      <c r="H47" s="39"/>
      <c r="I47" s="40">
        <f>SUM(I44:I46)</f>
        <v>3062</v>
      </c>
      <c r="J47" s="39"/>
      <c r="K47" s="40">
        <f>SUM(K44:K46)</f>
        <v>6166</v>
      </c>
      <c r="L47" s="3"/>
      <c r="M47" s="3"/>
    </row>
    <row r="48" spans="1:13" ht="12.75">
      <c r="A48" s="3"/>
      <c r="B48" s="3" t="s">
        <v>105</v>
      </c>
      <c r="C48" s="3"/>
      <c r="E48" s="39">
        <v>-1622</v>
      </c>
      <c r="F48" s="39"/>
      <c r="G48" s="39">
        <v>-1386</v>
      </c>
      <c r="H48" s="39"/>
      <c r="I48" s="39">
        <v>0</v>
      </c>
      <c r="J48" s="39"/>
      <c r="K48" s="39">
        <v>0</v>
      </c>
      <c r="L48" s="3"/>
      <c r="M48" s="3"/>
    </row>
    <row r="49" spans="1:13" ht="13.5" thickBot="1">
      <c r="A49" s="3"/>
      <c r="B49" s="3"/>
      <c r="C49" s="3"/>
      <c r="E49" s="41">
        <f>SUM(E47:E48)</f>
        <v>22873</v>
      </c>
      <c r="F49" s="39"/>
      <c r="G49" s="41">
        <f>SUM(G47:G48)</f>
        <v>17901</v>
      </c>
      <c r="H49" s="39"/>
      <c r="I49" s="40">
        <f>SUM(I47:I48)</f>
        <v>3062</v>
      </c>
      <c r="J49" s="39"/>
      <c r="K49" s="40">
        <f>SUM(K47:K48)</f>
        <v>6166</v>
      </c>
      <c r="L49" s="3"/>
      <c r="M49" s="3"/>
    </row>
    <row r="50" spans="1:13" ht="13.5" thickTop="1">
      <c r="A50" s="3"/>
      <c r="B50" s="3" t="s">
        <v>106</v>
      </c>
      <c r="C50" s="3"/>
      <c r="E50" s="39"/>
      <c r="F50" s="39"/>
      <c r="G50" s="39"/>
      <c r="H50" s="39"/>
      <c r="I50" s="39">
        <v>-1001</v>
      </c>
      <c r="J50" s="39"/>
      <c r="K50" s="39">
        <v>-1427</v>
      </c>
      <c r="L50" s="3"/>
      <c r="M50" s="3"/>
    </row>
    <row r="51" spans="1:13" ht="12.75">
      <c r="A51" s="3"/>
      <c r="B51" s="3" t="s">
        <v>72</v>
      </c>
      <c r="C51" s="3"/>
      <c r="E51" s="39"/>
      <c r="F51" s="39"/>
      <c r="G51" s="39"/>
      <c r="H51" s="39"/>
      <c r="I51" s="39">
        <v>474</v>
      </c>
      <c r="J51" s="39"/>
      <c r="K51" s="39">
        <v>380</v>
      </c>
      <c r="L51" s="3"/>
      <c r="M51" s="3"/>
    </row>
    <row r="52" spans="1:13" ht="12.75">
      <c r="A52" s="3"/>
      <c r="B52" s="3" t="s">
        <v>78</v>
      </c>
      <c r="C52" s="3"/>
      <c r="E52" s="39"/>
      <c r="F52" s="39"/>
      <c r="G52" s="39"/>
      <c r="H52" s="39"/>
      <c r="I52" s="39">
        <v>-895</v>
      </c>
      <c r="J52" s="39"/>
      <c r="K52" s="39">
        <v>-725</v>
      </c>
      <c r="L52" s="3"/>
      <c r="M52" s="3"/>
    </row>
    <row r="53" spans="1:13" ht="13.5" thickBot="1">
      <c r="A53" s="3"/>
      <c r="B53" s="3"/>
      <c r="C53" s="3"/>
      <c r="E53" s="39"/>
      <c r="F53" s="39"/>
      <c r="G53" s="39"/>
      <c r="H53" s="39"/>
      <c r="I53" s="41">
        <f>SUM(I49:I52)</f>
        <v>1640</v>
      </c>
      <c r="J53" s="39"/>
      <c r="K53" s="41">
        <f>SUM(K49:K52)</f>
        <v>4394</v>
      </c>
      <c r="L53" s="3"/>
      <c r="M53" s="3"/>
    </row>
    <row r="54" spans="1:13" ht="13.5" thickTop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14" t="s">
        <v>52</v>
      </c>
      <c r="B55" s="9" t="s">
        <v>88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 t="s">
        <v>24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 t="s">
        <v>25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14" t="s">
        <v>53</v>
      </c>
      <c r="B59" s="9" t="s">
        <v>102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1"/>
      <c r="B60" s="3" t="s">
        <v>38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 t="s">
        <v>39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14" t="s">
        <v>54</v>
      </c>
      <c r="B63" s="9" t="s">
        <v>89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1"/>
      <c r="B64" s="3" t="s">
        <v>40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14" t="s">
        <v>55</v>
      </c>
      <c r="B69" s="9" t="s">
        <v>90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14"/>
      <c r="B70" s="1" t="s">
        <v>199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14"/>
      <c r="B71" s="1" t="s">
        <v>200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2.75">
      <c r="B72" s="17" t="s">
        <v>202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2.75">
      <c r="B73" s="17" t="s">
        <v>201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1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14" t="s">
        <v>56</v>
      </c>
      <c r="B75" s="18" t="s">
        <v>91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2.75">
      <c r="B76" s="1" t="s">
        <v>227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</row>
    <row r="77" spans="1:13" ht="12.75">
      <c r="A77" s="3"/>
      <c r="B77" s="1" t="s">
        <v>228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</row>
    <row r="78" spans="1:13" ht="12.75">
      <c r="A78" s="3"/>
      <c r="B78" s="1" t="s">
        <v>198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</row>
    <row r="79" spans="1:13" ht="12.75">
      <c r="A79" s="3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14" t="s">
        <v>57</v>
      </c>
      <c r="B80" s="18" t="s">
        <v>92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2.75">
      <c r="B81" s="1" t="s">
        <v>229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</row>
    <row r="82" spans="1:13" ht="12.75">
      <c r="A82" s="3"/>
      <c r="B82" s="1" t="s">
        <v>250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</row>
    <row r="83" spans="1:13" ht="12.75">
      <c r="A83" s="3"/>
      <c r="B83" s="1" t="s">
        <v>230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</row>
    <row r="84" spans="2:13" ht="12.75"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14" t="s">
        <v>58</v>
      </c>
      <c r="B85" s="18" t="s">
        <v>27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2.75">
      <c r="B86" s="1" t="s">
        <v>197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1" t="s">
        <v>196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14" t="s">
        <v>59</v>
      </c>
      <c r="B89" s="18" t="s">
        <v>93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2.75">
      <c r="B90" s="3" t="s">
        <v>26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14" t="s">
        <v>60</v>
      </c>
      <c r="B92" s="9" t="s">
        <v>79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1"/>
      <c r="B93" s="3"/>
      <c r="C93" s="3"/>
      <c r="G93" s="8" t="s">
        <v>4</v>
      </c>
      <c r="H93" s="3"/>
      <c r="I93" s="8" t="s">
        <v>71</v>
      </c>
      <c r="J93" s="3"/>
      <c r="K93" s="3"/>
      <c r="L93" s="3"/>
      <c r="M93" s="3"/>
    </row>
    <row r="94" spans="1:13" ht="12.75">
      <c r="A94" s="3"/>
      <c r="B94" s="3"/>
      <c r="C94" s="3"/>
      <c r="G94" s="13" t="s">
        <v>205</v>
      </c>
      <c r="H94" s="3"/>
      <c r="I94" s="13" t="s">
        <v>205</v>
      </c>
      <c r="J94" s="3"/>
      <c r="K94" s="3"/>
      <c r="L94" s="3"/>
      <c r="M94" s="3"/>
    </row>
    <row r="95" spans="1:13" ht="12.75">
      <c r="A95" s="3"/>
      <c r="B95" s="3"/>
      <c r="C95" s="3"/>
      <c r="G95" s="6" t="s">
        <v>2</v>
      </c>
      <c r="H95" s="3"/>
      <c r="I95" s="6" t="s">
        <v>2</v>
      </c>
      <c r="J95" s="3"/>
      <c r="K95" s="3"/>
      <c r="L95" s="3"/>
      <c r="M95" s="3"/>
    </row>
    <row r="96" spans="1:13" ht="12.75">
      <c r="A96" s="3"/>
      <c r="B96" s="3"/>
      <c r="C96" s="3"/>
      <c r="G96" s="8"/>
      <c r="H96" s="3"/>
      <c r="I96" s="3"/>
      <c r="J96" s="3"/>
      <c r="K96" s="3"/>
      <c r="L96" s="3"/>
      <c r="M96" s="3"/>
    </row>
    <row r="97" spans="1:13" ht="12.75">
      <c r="A97" s="3"/>
      <c r="B97" s="3" t="s">
        <v>107</v>
      </c>
      <c r="C97" s="3"/>
      <c r="G97" s="43">
        <v>168</v>
      </c>
      <c r="H97" s="43"/>
      <c r="I97" s="43">
        <v>337</v>
      </c>
      <c r="J97" s="3"/>
      <c r="K97" s="3"/>
      <c r="L97" s="3"/>
      <c r="M97" s="3"/>
    </row>
    <row r="98" spans="1:13" ht="12.75">
      <c r="A98" s="3"/>
      <c r="B98" s="3"/>
      <c r="C98" s="3"/>
      <c r="G98" s="31"/>
      <c r="H98" s="3"/>
      <c r="I98" s="31"/>
      <c r="J98" s="3"/>
      <c r="K98" s="3"/>
      <c r="L98" s="3"/>
      <c r="M98" s="3"/>
    </row>
    <row r="99" spans="1:13" ht="12.75">
      <c r="A99" s="3"/>
      <c r="B99" s="3" t="s">
        <v>231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 t="s">
        <v>232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 t="s">
        <v>233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14" t="s">
        <v>61</v>
      </c>
      <c r="B103" s="9" t="s">
        <v>94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ht="12.75">
      <c r="B104" s="3" t="s">
        <v>28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14" t="s">
        <v>62</v>
      </c>
      <c r="B106" s="9" t="s">
        <v>95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1"/>
      <c r="B107" s="3" t="s">
        <v>29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 t="s">
        <v>30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14" t="s">
        <v>63</v>
      </c>
      <c r="B110" s="9" t="s">
        <v>96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70" t="s">
        <v>224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</row>
    <row r="112" spans="1:13" ht="12.75">
      <c r="A112" s="3"/>
      <c r="B112" s="17" t="s">
        <v>225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</row>
    <row r="113" spans="1:13" ht="12.75">
      <c r="A113" s="3"/>
      <c r="B113" s="17" t="s">
        <v>226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</row>
    <row r="114" spans="1:13" ht="12.75">
      <c r="A114" s="3"/>
      <c r="B114" s="17"/>
      <c r="C114" s="3"/>
      <c r="D114" s="3"/>
      <c r="E114" s="3"/>
      <c r="F114" s="3"/>
      <c r="G114" s="5"/>
      <c r="H114" s="3"/>
      <c r="I114" s="3"/>
      <c r="J114" s="3"/>
      <c r="K114" s="3"/>
      <c r="L114" s="3"/>
      <c r="M114" s="3"/>
    </row>
    <row r="115" spans="1:13" ht="12.75">
      <c r="A115" s="14" t="s">
        <v>64</v>
      </c>
      <c r="B115" s="18" t="s">
        <v>97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2.75">
      <c r="B116" s="3" t="s">
        <v>75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14"/>
      <c r="B117" s="3" t="s">
        <v>70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17"/>
      <c r="C118" s="17"/>
      <c r="D118" s="17"/>
      <c r="E118" s="17"/>
      <c r="F118" s="2" t="s">
        <v>31</v>
      </c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17"/>
      <c r="C119" s="17"/>
      <c r="D119" s="17"/>
      <c r="E119" s="17"/>
      <c r="F119" s="16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28" t="s">
        <v>32</v>
      </c>
      <c r="C120" s="3"/>
      <c r="D120" s="17"/>
      <c r="E120" s="17"/>
      <c r="F120" s="44">
        <v>13495</v>
      </c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28" t="s">
        <v>33</v>
      </c>
      <c r="C121" s="3"/>
      <c r="D121" s="17"/>
      <c r="E121" s="17"/>
      <c r="F121" s="44">
        <v>375</v>
      </c>
      <c r="G121" s="3"/>
      <c r="H121" s="3"/>
      <c r="I121" s="3"/>
      <c r="J121" s="3"/>
      <c r="K121" s="3"/>
      <c r="L121" s="3"/>
      <c r="M121" s="3"/>
    </row>
    <row r="122" spans="1:13" ht="15" customHeight="1" thickBot="1">
      <c r="A122" s="3"/>
      <c r="B122" s="18"/>
      <c r="C122" s="17"/>
      <c r="D122" s="17"/>
      <c r="E122" s="17"/>
      <c r="F122" s="45">
        <f>SUM(F120:F121)</f>
        <v>13870</v>
      </c>
      <c r="G122" s="3"/>
      <c r="H122" s="3"/>
      <c r="I122" s="3"/>
      <c r="J122" s="3"/>
      <c r="K122" s="3"/>
      <c r="L122" s="3"/>
      <c r="M122" s="3"/>
    </row>
    <row r="123" spans="1:13" ht="13.5" thickTop="1">
      <c r="A123" s="3"/>
      <c r="B123" s="18"/>
      <c r="C123" s="17"/>
      <c r="D123" s="17"/>
      <c r="E123" s="17"/>
      <c r="F123" s="19"/>
      <c r="G123" s="3"/>
      <c r="H123" s="3"/>
      <c r="I123" s="3"/>
      <c r="J123" s="3"/>
      <c r="K123" s="3"/>
      <c r="L123" s="3"/>
      <c r="M123" s="3"/>
    </row>
    <row r="124" spans="1:13" ht="12.75">
      <c r="A124" s="14" t="s">
        <v>65</v>
      </c>
      <c r="B124" s="18" t="s">
        <v>98</v>
      </c>
      <c r="C124" s="17"/>
      <c r="D124" s="17"/>
      <c r="E124" s="17"/>
      <c r="F124" s="19"/>
      <c r="G124" s="3"/>
      <c r="H124" s="3"/>
      <c r="I124" s="3"/>
      <c r="J124" s="3"/>
      <c r="K124" s="3"/>
      <c r="L124" s="3"/>
      <c r="M124" s="3"/>
    </row>
    <row r="125" spans="2:13" ht="12.75">
      <c r="B125" s="3" t="s">
        <v>34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14" t="s">
        <v>66</v>
      </c>
      <c r="B127" s="9" t="s">
        <v>99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1"/>
      <c r="B128" s="3" t="s">
        <v>35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14" t="s">
        <v>67</v>
      </c>
      <c r="B137" s="18" t="s">
        <v>80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1"/>
      <c r="B138" s="4" t="s">
        <v>234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4" t="s">
        <v>249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4" t="s">
        <v>235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4" t="s">
        <v>204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14" t="s">
        <v>68</v>
      </c>
      <c r="B144" s="9" t="s">
        <v>100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ht="12.75">
      <c r="B145" s="1" t="s">
        <v>236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3"/>
    </row>
    <row r="146" spans="1:13" ht="12.75">
      <c r="A146" s="3"/>
      <c r="B146" s="1" t="s">
        <v>237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3"/>
    </row>
    <row r="147" spans="1:13" ht="12.75">
      <c r="A147" s="3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256" ht="12.75">
      <c r="A149" s="3"/>
      <c r="B149" s="3"/>
      <c r="C149" s="3"/>
      <c r="E149" s="12" t="s">
        <v>125</v>
      </c>
      <c r="F149" s="8"/>
      <c r="G149" s="12" t="s">
        <v>127</v>
      </c>
      <c r="H149" s="3"/>
      <c r="I149" s="12" t="s">
        <v>125</v>
      </c>
      <c r="J149" s="8"/>
      <c r="K149" s="12" t="s">
        <v>127</v>
      </c>
      <c r="L149" s="6"/>
      <c r="M149" s="3"/>
      <c r="N149" s="8"/>
      <c r="O149" s="3"/>
      <c r="P149" s="8" t="s">
        <v>71</v>
      </c>
      <c r="Q149" s="3"/>
      <c r="R149" s="3"/>
      <c r="V149" s="8" t="s">
        <v>4</v>
      </c>
      <c r="W149" s="3"/>
      <c r="X149" s="8" t="s">
        <v>71</v>
      </c>
      <c r="Y149" s="3"/>
      <c r="Z149" s="3"/>
      <c r="AD149" s="8" t="s">
        <v>4</v>
      </c>
      <c r="AE149" s="3"/>
      <c r="AF149" s="8" t="s">
        <v>71</v>
      </c>
      <c r="AG149" s="3"/>
      <c r="AH149" s="3"/>
      <c r="AL149" s="8" t="s">
        <v>4</v>
      </c>
      <c r="AM149" s="3"/>
      <c r="AN149" s="8" t="s">
        <v>71</v>
      </c>
      <c r="AO149" s="3"/>
      <c r="AP149" s="3"/>
      <c r="AT149" s="8" t="s">
        <v>4</v>
      </c>
      <c r="AU149" s="3"/>
      <c r="AV149" s="8" t="s">
        <v>71</v>
      </c>
      <c r="AW149" s="3"/>
      <c r="AX149" s="3"/>
      <c r="BB149" s="8" t="s">
        <v>4</v>
      </c>
      <c r="BC149" s="3"/>
      <c r="BD149" s="8" t="s">
        <v>71</v>
      </c>
      <c r="BE149" s="3"/>
      <c r="BF149" s="3"/>
      <c r="BJ149" s="8" t="s">
        <v>4</v>
      </c>
      <c r="BK149" s="3"/>
      <c r="BL149" s="8" t="s">
        <v>71</v>
      </c>
      <c r="BM149" s="3"/>
      <c r="BN149" s="3"/>
      <c r="BR149" s="8" t="s">
        <v>4</v>
      </c>
      <c r="BS149" s="3"/>
      <c r="BT149" s="8" t="s">
        <v>71</v>
      </c>
      <c r="BU149" s="3"/>
      <c r="BV149" s="3"/>
      <c r="BZ149" s="8" t="s">
        <v>4</v>
      </c>
      <c r="CA149" s="3"/>
      <c r="CB149" s="8" t="s">
        <v>71</v>
      </c>
      <c r="CC149" s="3"/>
      <c r="CD149" s="3"/>
      <c r="CH149" s="8" t="s">
        <v>4</v>
      </c>
      <c r="CI149" s="3"/>
      <c r="CJ149" s="8" t="s">
        <v>71</v>
      </c>
      <c r="CK149" s="3"/>
      <c r="CL149" s="3"/>
      <c r="CP149" s="8" t="s">
        <v>4</v>
      </c>
      <c r="CQ149" s="3"/>
      <c r="CR149" s="8" t="s">
        <v>71</v>
      </c>
      <c r="CS149" s="3"/>
      <c r="CT149" s="3"/>
      <c r="CX149" s="8" t="s">
        <v>4</v>
      </c>
      <c r="CY149" s="3"/>
      <c r="CZ149" s="8" t="s">
        <v>71</v>
      </c>
      <c r="DA149" s="3"/>
      <c r="DB149" s="3"/>
      <c r="DF149" s="8" t="s">
        <v>4</v>
      </c>
      <c r="DG149" s="3"/>
      <c r="DH149" s="8" t="s">
        <v>71</v>
      </c>
      <c r="DI149" s="3"/>
      <c r="DJ149" s="3"/>
      <c r="DN149" s="8" t="s">
        <v>4</v>
      </c>
      <c r="DO149" s="3"/>
      <c r="DP149" s="8" t="s">
        <v>71</v>
      </c>
      <c r="DQ149" s="3"/>
      <c r="DR149" s="3"/>
      <c r="DV149" s="8" t="s">
        <v>4</v>
      </c>
      <c r="DW149" s="3"/>
      <c r="DX149" s="8" t="s">
        <v>71</v>
      </c>
      <c r="DY149" s="3"/>
      <c r="DZ149" s="3"/>
      <c r="ED149" s="8" t="s">
        <v>4</v>
      </c>
      <c r="EE149" s="3"/>
      <c r="EF149" s="8" t="s">
        <v>71</v>
      </c>
      <c r="EG149" s="3"/>
      <c r="EH149" s="3"/>
      <c r="EL149" s="8" t="s">
        <v>4</v>
      </c>
      <c r="EM149" s="3"/>
      <c r="EN149" s="8" t="s">
        <v>71</v>
      </c>
      <c r="EO149" s="3"/>
      <c r="EP149" s="3"/>
      <c r="ET149" s="8" t="s">
        <v>4</v>
      </c>
      <c r="EU149" s="3"/>
      <c r="EV149" s="8" t="s">
        <v>71</v>
      </c>
      <c r="EW149" s="3"/>
      <c r="EX149" s="3"/>
      <c r="FB149" s="8" t="s">
        <v>4</v>
      </c>
      <c r="FC149" s="3"/>
      <c r="FD149" s="8" t="s">
        <v>71</v>
      </c>
      <c r="FE149" s="3"/>
      <c r="FF149" s="3"/>
      <c r="FJ149" s="8" t="s">
        <v>4</v>
      </c>
      <c r="FK149" s="3"/>
      <c r="FL149" s="8" t="s">
        <v>71</v>
      </c>
      <c r="FM149" s="3"/>
      <c r="FN149" s="3"/>
      <c r="FR149" s="8" t="s">
        <v>4</v>
      </c>
      <c r="FS149" s="3"/>
      <c r="FT149" s="8" t="s">
        <v>71</v>
      </c>
      <c r="FU149" s="3"/>
      <c r="FV149" s="3"/>
      <c r="FZ149" s="8" t="s">
        <v>4</v>
      </c>
      <c r="GA149" s="3"/>
      <c r="GB149" s="8" t="s">
        <v>71</v>
      </c>
      <c r="GC149" s="3"/>
      <c r="GD149" s="3"/>
      <c r="GH149" s="8" t="s">
        <v>4</v>
      </c>
      <c r="GI149" s="3"/>
      <c r="GJ149" s="8" t="s">
        <v>71</v>
      </c>
      <c r="GK149" s="3"/>
      <c r="GL149" s="3"/>
      <c r="GP149" s="8" t="s">
        <v>4</v>
      </c>
      <c r="GQ149" s="3"/>
      <c r="GR149" s="8" t="s">
        <v>71</v>
      </c>
      <c r="GS149" s="3"/>
      <c r="GT149" s="3"/>
      <c r="GX149" s="8" t="s">
        <v>4</v>
      </c>
      <c r="GY149" s="3"/>
      <c r="GZ149" s="8" t="s">
        <v>71</v>
      </c>
      <c r="HA149" s="3"/>
      <c r="HB149" s="3"/>
      <c r="HF149" s="8" t="s">
        <v>4</v>
      </c>
      <c r="HG149" s="3"/>
      <c r="HH149" s="8" t="s">
        <v>71</v>
      </c>
      <c r="HI149" s="3"/>
      <c r="HJ149" s="3"/>
      <c r="HN149" s="8" t="s">
        <v>4</v>
      </c>
      <c r="HO149" s="3"/>
      <c r="HP149" s="8" t="s">
        <v>71</v>
      </c>
      <c r="HQ149" s="3"/>
      <c r="HR149" s="3"/>
      <c r="HV149" s="8" t="s">
        <v>4</v>
      </c>
      <c r="HW149" s="3"/>
      <c r="HX149" s="8" t="s">
        <v>71</v>
      </c>
      <c r="HY149" s="3"/>
      <c r="HZ149" s="3"/>
      <c r="ID149" s="8" t="s">
        <v>4</v>
      </c>
      <c r="IE149" s="3"/>
      <c r="IF149" s="8" t="s">
        <v>71</v>
      </c>
      <c r="IG149" s="3"/>
      <c r="IH149" s="3"/>
      <c r="IL149" s="8" t="s">
        <v>4</v>
      </c>
      <c r="IM149" s="3"/>
      <c r="IN149" s="8" t="s">
        <v>71</v>
      </c>
      <c r="IO149" s="3"/>
      <c r="IP149" s="3"/>
      <c r="IT149" s="8" t="s">
        <v>4</v>
      </c>
      <c r="IU149" s="3"/>
      <c r="IV149" s="8" t="s">
        <v>71</v>
      </c>
    </row>
    <row r="150" spans="1:256" ht="12.75">
      <c r="A150" s="3"/>
      <c r="B150" s="3"/>
      <c r="C150" s="3"/>
      <c r="E150" s="12" t="s">
        <v>126</v>
      </c>
      <c r="F150" s="8"/>
      <c r="G150" s="12" t="s">
        <v>128</v>
      </c>
      <c r="H150" s="3"/>
      <c r="I150" s="12" t="s">
        <v>129</v>
      </c>
      <c r="J150" s="8"/>
      <c r="K150" s="12" t="s">
        <v>130</v>
      </c>
      <c r="L150" s="3"/>
      <c r="M150" s="12"/>
      <c r="N150" s="13"/>
      <c r="O150" s="3"/>
      <c r="P150" s="13" t="s">
        <v>205</v>
      </c>
      <c r="Q150" s="3"/>
      <c r="R150" s="3"/>
      <c r="V150" s="13" t="s">
        <v>205</v>
      </c>
      <c r="W150" s="3"/>
      <c r="X150" s="13" t="s">
        <v>205</v>
      </c>
      <c r="Y150" s="3"/>
      <c r="Z150" s="3"/>
      <c r="AD150" s="13" t="s">
        <v>205</v>
      </c>
      <c r="AE150" s="3"/>
      <c r="AF150" s="13" t="s">
        <v>205</v>
      </c>
      <c r="AG150" s="3"/>
      <c r="AH150" s="3"/>
      <c r="AL150" s="13" t="s">
        <v>205</v>
      </c>
      <c r="AM150" s="3"/>
      <c r="AN150" s="13" t="s">
        <v>205</v>
      </c>
      <c r="AO150" s="3"/>
      <c r="AP150" s="3"/>
      <c r="AT150" s="13" t="s">
        <v>205</v>
      </c>
      <c r="AU150" s="3"/>
      <c r="AV150" s="13" t="s">
        <v>205</v>
      </c>
      <c r="AW150" s="3"/>
      <c r="AX150" s="3"/>
      <c r="BB150" s="13" t="s">
        <v>205</v>
      </c>
      <c r="BC150" s="3"/>
      <c r="BD150" s="13" t="s">
        <v>205</v>
      </c>
      <c r="BE150" s="3"/>
      <c r="BF150" s="3"/>
      <c r="BJ150" s="13" t="s">
        <v>205</v>
      </c>
      <c r="BK150" s="3"/>
      <c r="BL150" s="13" t="s">
        <v>205</v>
      </c>
      <c r="BM150" s="3"/>
      <c r="BN150" s="3"/>
      <c r="BR150" s="13" t="s">
        <v>205</v>
      </c>
      <c r="BS150" s="3"/>
      <c r="BT150" s="13" t="s">
        <v>205</v>
      </c>
      <c r="BU150" s="3"/>
      <c r="BV150" s="3"/>
      <c r="BZ150" s="13" t="s">
        <v>205</v>
      </c>
      <c r="CA150" s="3"/>
      <c r="CB150" s="13" t="s">
        <v>205</v>
      </c>
      <c r="CC150" s="3"/>
      <c r="CD150" s="3"/>
      <c r="CH150" s="13" t="s">
        <v>205</v>
      </c>
      <c r="CI150" s="3"/>
      <c r="CJ150" s="13" t="s">
        <v>205</v>
      </c>
      <c r="CK150" s="3"/>
      <c r="CL150" s="3"/>
      <c r="CP150" s="13" t="s">
        <v>205</v>
      </c>
      <c r="CQ150" s="3"/>
      <c r="CR150" s="13" t="s">
        <v>205</v>
      </c>
      <c r="CS150" s="3"/>
      <c r="CT150" s="3"/>
      <c r="CX150" s="13" t="s">
        <v>205</v>
      </c>
      <c r="CY150" s="3"/>
      <c r="CZ150" s="13" t="s">
        <v>205</v>
      </c>
      <c r="DA150" s="3"/>
      <c r="DB150" s="3"/>
      <c r="DF150" s="13" t="s">
        <v>205</v>
      </c>
      <c r="DG150" s="3"/>
      <c r="DH150" s="13" t="s">
        <v>205</v>
      </c>
      <c r="DI150" s="3"/>
      <c r="DJ150" s="3"/>
      <c r="DN150" s="13" t="s">
        <v>205</v>
      </c>
      <c r="DO150" s="3"/>
      <c r="DP150" s="13" t="s">
        <v>205</v>
      </c>
      <c r="DQ150" s="3"/>
      <c r="DR150" s="3"/>
      <c r="DV150" s="13" t="s">
        <v>205</v>
      </c>
      <c r="DW150" s="3"/>
      <c r="DX150" s="13" t="s">
        <v>205</v>
      </c>
      <c r="DY150" s="3"/>
      <c r="DZ150" s="3"/>
      <c r="ED150" s="13" t="s">
        <v>205</v>
      </c>
      <c r="EE150" s="3"/>
      <c r="EF150" s="13" t="s">
        <v>205</v>
      </c>
      <c r="EG150" s="3"/>
      <c r="EH150" s="3"/>
      <c r="EL150" s="13" t="s">
        <v>205</v>
      </c>
      <c r="EM150" s="3"/>
      <c r="EN150" s="13" t="s">
        <v>205</v>
      </c>
      <c r="EO150" s="3"/>
      <c r="EP150" s="3"/>
      <c r="ET150" s="13" t="s">
        <v>205</v>
      </c>
      <c r="EU150" s="3"/>
      <c r="EV150" s="13" t="s">
        <v>205</v>
      </c>
      <c r="EW150" s="3"/>
      <c r="EX150" s="3"/>
      <c r="FB150" s="13" t="s">
        <v>205</v>
      </c>
      <c r="FC150" s="3"/>
      <c r="FD150" s="13" t="s">
        <v>205</v>
      </c>
      <c r="FE150" s="3"/>
      <c r="FF150" s="3"/>
      <c r="FJ150" s="13" t="s">
        <v>205</v>
      </c>
      <c r="FK150" s="3"/>
      <c r="FL150" s="13" t="s">
        <v>205</v>
      </c>
      <c r="FM150" s="3"/>
      <c r="FN150" s="3"/>
      <c r="FR150" s="13" t="s">
        <v>205</v>
      </c>
      <c r="FS150" s="3"/>
      <c r="FT150" s="13" t="s">
        <v>205</v>
      </c>
      <c r="FU150" s="3"/>
      <c r="FV150" s="3"/>
      <c r="FZ150" s="13" t="s">
        <v>205</v>
      </c>
      <c r="GA150" s="3"/>
      <c r="GB150" s="13" t="s">
        <v>205</v>
      </c>
      <c r="GC150" s="3"/>
      <c r="GD150" s="3"/>
      <c r="GH150" s="13" t="s">
        <v>205</v>
      </c>
      <c r="GI150" s="3"/>
      <c r="GJ150" s="13" t="s">
        <v>205</v>
      </c>
      <c r="GK150" s="3"/>
      <c r="GL150" s="3"/>
      <c r="GP150" s="13" t="s">
        <v>205</v>
      </c>
      <c r="GQ150" s="3"/>
      <c r="GR150" s="13" t="s">
        <v>205</v>
      </c>
      <c r="GS150" s="3"/>
      <c r="GT150" s="3"/>
      <c r="GX150" s="13" t="s">
        <v>205</v>
      </c>
      <c r="GY150" s="3"/>
      <c r="GZ150" s="13" t="s">
        <v>205</v>
      </c>
      <c r="HA150" s="3"/>
      <c r="HB150" s="3"/>
      <c r="HF150" s="13" t="s">
        <v>205</v>
      </c>
      <c r="HG150" s="3"/>
      <c r="HH150" s="13" t="s">
        <v>205</v>
      </c>
      <c r="HI150" s="3"/>
      <c r="HJ150" s="3"/>
      <c r="HN150" s="13" t="s">
        <v>205</v>
      </c>
      <c r="HO150" s="3"/>
      <c r="HP150" s="13" t="s">
        <v>205</v>
      </c>
      <c r="HQ150" s="3"/>
      <c r="HR150" s="3"/>
      <c r="HV150" s="13" t="s">
        <v>205</v>
      </c>
      <c r="HW150" s="3"/>
      <c r="HX150" s="13" t="s">
        <v>205</v>
      </c>
      <c r="HY150" s="3"/>
      <c r="HZ150" s="3"/>
      <c r="ID150" s="13" t="s">
        <v>205</v>
      </c>
      <c r="IE150" s="3"/>
      <c r="IF150" s="13" t="s">
        <v>205</v>
      </c>
      <c r="IG150" s="3"/>
      <c r="IH150" s="3"/>
      <c r="IL150" s="13" t="s">
        <v>205</v>
      </c>
      <c r="IM150" s="3"/>
      <c r="IN150" s="13" t="s">
        <v>205</v>
      </c>
      <c r="IO150" s="3"/>
      <c r="IP150" s="3"/>
      <c r="IT150" s="13" t="s">
        <v>205</v>
      </c>
      <c r="IU150" s="3"/>
      <c r="IV150" s="13" t="s">
        <v>205</v>
      </c>
    </row>
    <row r="151" spans="1:256" ht="12.75">
      <c r="A151" s="3"/>
      <c r="B151" s="3"/>
      <c r="C151" s="3"/>
      <c r="E151" s="13" t="s">
        <v>205</v>
      </c>
      <c r="F151" s="8"/>
      <c r="G151" s="13" t="s">
        <v>206</v>
      </c>
      <c r="H151" s="3"/>
      <c r="I151" s="13" t="s">
        <v>205</v>
      </c>
      <c r="J151" s="8"/>
      <c r="K151" s="13" t="s">
        <v>206</v>
      </c>
      <c r="L151" s="3"/>
      <c r="M151" s="12"/>
      <c r="N151" s="6"/>
      <c r="O151" s="3"/>
      <c r="P151" s="6" t="s">
        <v>2</v>
      </c>
      <c r="Q151" s="3"/>
      <c r="R151" s="3"/>
      <c r="V151" s="6" t="s">
        <v>2</v>
      </c>
      <c r="W151" s="3"/>
      <c r="X151" s="6" t="s">
        <v>2</v>
      </c>
      <c r="Y151" s="3"/>
      <c r="Z151" s="3"/>
      <c r="AD151" s="6" t="s">
        <v>2</v>
      </c>
      <c r="AE151" s="3"/>
      <c r="AF151" s="6" t="s">
        <v>2</v>
      </c>
      <c r="AG151" s="3"/>
      <c r="AH151" s="3"/>
      <c r="AL151" s="6" t="s">
        <v>2</v>
      </c>
      <c r="AM151" s="3"/>
      <c r="AN151" s="6" t="s">
        <v>2</v>
      </c>
      <c r="AO151" s="3"/>
      <c r="AP151" s="3"/>
      <c r="AT151" s="6" t="s">
        <v>2</v>
      </c>
      <c r="AU151" s="3"/>
      <c r="AV151" s="6" t="s">
        <v>2</v>
      </c>
      <c r="AW151" s="3"/>
      <c r="AX151" s="3"/>
      <c r="BB151" s="6" t="s">
        <v>2</v>
      </c>
      <c r="BC151" s="3"/>
      <c r="BD151" s="6" t="s">
        <v>2</v>
      </c>
      <c r="BE151" s="3"/>
      <c r="BF151" s="3"/>
      <c r="BJ151" s="6" t="s">
        <v>2</v>
      </c>
      <c r="BK151" s="3"/>
      <c r="BL151" s="6" t="s">
        <v>2</v>
      </c>
      <c r="BM151" s="3"/>
      <c r="BN151" s="3"/>
      <c r="BR151" s="6" t="s">
        <v>2</v>
      </c>
      <c r="BS151" s="3"/>
      <c r="BT151" s="6" t="s">
        <v>2</v>
      </c>
      <c r="BU151" s="3"/>
      <c r="BV151" s="3"/>
      <c r="BZ151" s="6" t="s">
        <v>2</v>
      </c>
      <c r="CA151" s="3"/>
      <c r="CB151" s="6" t="s">
        <v>2</v>
      </c>
      <c r="CC151" s="3"/>
      <c r="CD151" s="3"/>
      <c r="CH151" s="6" t="s">
        <v>2</v>
      </c>
      <c r="CI151" s="3"/>
      <c r="CJ151" s="6" t="s">
        <v>2</v>
      </c>
      <c r="CK151" s="3"/>
      <c r="CL151" s="3"/>
      <c r="CP151" s="6" t="s">
        <v>2</v>
      </c>
      <c r="CQ151" s="3"/>
      <c r="CR151" s="6" t="s">
        <v>2</v>
      </c>
      <c r="CS151" s="3"/>
      <c r="CT151" s="3"/>
      <c r="CX151" s="6" t="s">
        <v>2</v>
      </c>
      <c r="CY151" s="3"/>
      <c r="CZ151" s="6" t="s">
        <v>2</v>
      </c>
      <c r="DA151" s="3"/>
      <c r="DB151" s="3"/>
      <c r="DF151" s="6" t="s">
        <v>2</v>
      </c>
      <c r="DG151" s="3"/>
      <c r="DH151" s="6" t="s">
        <v>2</v>
      </c>
      <c r="DI151" s="3"/>
      <c r="DJ151" s="3"/>
      <c r="DN151" s="6" t="s">
        <v>2</v>
      </c>
      <c r="DO151" s="3"/>
      <c r="DP151" s="6" t="s">
        <v>2</v>
      </c>
      <c r="DQ151" s="3"/>
      <c r="DR151" s="3"/>
      <c r="DV151" s="6" t="s">
        <v>2</v>
      </c>
      <c r="DW151" s="3"/>
      <c r="DX151" s="6" t="s">
        <v>2</v>
      </c>
      <c r="DY151" s="3"/>
      <c r="DZ151" s="3"/>
      <c r="ED151" s="6" t="s">
        <v>2</v>
      </c>
      <c r="EE151" s="3"/>
      <c r="EF151" s="6" t="s">
        <v>2</v>
      </c>
      <c r="EG151" s="3"/>
      <c r="EH151" s="3"/>
      <c r="EL151" s="6" t="s">
        <v>2</v>
      </c>
      <c r="EM151" s="3"/>
      <c r="EN151" s="6" t="s">
        <v>2</v>
      </c>
      <c r="EO151" s="3"/>
      <c r="EP151" s="3"/>
      <c r="ET151" s="6" t="s">
        <v>2</v>
      </c>
      <c r="EU151" s="3"/>
      <c r="EV151" s="6" t="s">
        <v>2</v>
      </c>
      <c r="EW151" s="3"/>
      <c r="EX151" s="3"/>
      <c r="FB151" s="6" t="s">
        <v>2</v>
      </c>
      <c r="FC151" s="3"/>
      <c r="FD151" s="6" t="s">
        <v>2</v>
      </c>
      <c r="FE151" s="3"/>
      <c r="FF151" s="3"/>
      <c r="FJ151" s="6" t="s">
        <v>2</v>
      </c>
      <c r="FK151" s="3"/>
      <c r="FL151" s="6" t="s">
        <v>2</v>
      </c>
      <c r="FM151" s="3"/>
      <c r="FN151" s="3"/>
      <c r="FR151" s="6" t="s">
        <v>2</v>
      </c>
      <c r="FS151" s="3"/>
      <c r="FT151" s="6" t="s">
        <v>2</v>
      </c>
      <c r="FU151" s="3"/>
      <c r="FV151" s="3"/>
      <c r="FZ151" s="6" t="s">
        <v>2</v>
      </c>
      <c r="GA151" s="3"/>
      <c r="GB151" s="6" t="s">
        <v>2</v>
      </c>
      <c r="GC151" s="3"/>
      <c r="GD151" s="3"/>
      <c r="GH151" s="6" t="s">
        <v>2</v>
      </c>
      <c r="GI151" s="3"/>
      <c r="GJ151" s="6" t="s">
        <v>2</v>
      </c>
      <c r="GK151" s="3"/>
      <c r="GL151" s="3"/>
      <c r="GP151" s="6" t="s">
        <v>2</v>
      </c>
      <c r="GQ151" s="3"/>
      <c r="GR151" s="6" t="s">
        <v>2</v>
      </c>
      <c r="GS151" s="3"/>
      <c r="GT151" s="3"/>
      <c r="GX151" s="6" t="s">
        <v>2</v>
      </c>
      <c r="GY151" s="3"/>
      <c r="GZ151" s="6" t="s">
        <v>2</v>
      </c>
      <c r="HA151" s="3"/>
      <c r="HB151" s="3"/>
      <c r="HF151" s="6" t="s">
        <v>2</v>
      </c>
      <c r="HG151" s="3"/>
      <c r="HH151" s="6" t="s">
        <v>2</v>
      </c>
      <c r="HI151" s="3"/>
      <c r="HJ151" s="3"/>
      <c r="HN151" s="6" t="s">
        <v>2</v>
      </c>
      <c r="HO151" s="3"/>
      <c r="HP151" s="6" t="s">
        <v>2</v>
      </c>
      <c r="HQ151" s="3"/>
      <c r="HR151" s="3"/>
      <c r="HV151" s="6" t="s">
        <v>2</v>
      </c>
      <c r="HW151" s="3"/>
      <c r="HX151" s="6" t="s">
        <v>2</v>
      </c>
      <c r="HY151" s="3"/>
      <c r="HZ151" s="3"/>
      <c r="ID151" s="6" t="s">
        <v>2</v>
      </c>
      <c r="IE151" s="3"/>
      <c r="IF151" s="6" t="s">
        <v>2</v>
      </c>
      <c r="IG151" s="3"/>
      <c r="IH151" s="3"/>
      <c r="IL151" s="6" t="s">
        <v>2</v>
      </c>
      <c r="IM151" s="3"/>
      <c r="IN151" s="6" t="s">
        <v>2</v>
      </c>
      <c r="IO151" s="3"/>
      <c r="IP151" s="3"/>
      <c r="IT151" s="6" t="s">
        <v>2</v>
      </c>
      <c r="IU151" s="3"/>
      <c r="IV151" s="6" t="s">
        <v>2</v>
      </c>
    </row>
    <row r="152" spans="1:256" ht="12.75">
      <c r="A152" s="3"/>
      <c r="B152" s="3"/>
      <c r="C152" s="3"/>
      <c r="G152" s="6"/>
      <c r="H152" s="3"/>
      <c r="I152" s="6"/>
      <c r="J152" s="3"/>
      <c r="K152" s="6"/>
      <c r="L152" s="3"/>
      <c r="M152" s="6"/>
      <c r="N152" s="43"/>
      <c r="O152" s="43"/>
      <c r="P152" s="43">
        <v>337</v>
      </c>
      <c r="Q152" s="3" t="s">
        <v>107</v>
      </c>
      <c r="R152" s="3"/>
      <c r="V152" s="43">
        <v>168</v>
      </c>
      <c r="W152" s="43"/>
      <c r="X152" s="43">
        <v>337</v>
      </c>
      <c r="Y152" s="3" t="s">
        <v>107</v>
      </c>
      <c r="Z152" s="3"/>
      <c r="AD152" s="43">
        <v>168</v>
      </c>
      <c r="AE152" s="43"/>
      <c r="AF152" s="43">
        <v>337</v>
      </c>
      <c r="AG152" s="3" t="s">
        <v>107</v>
      </c>
      <c r="AH152" s="3"/>
      <c r="AL152" s="43">
        <v>168</v>
      </c>
      <c r="AM152" s="43"/>
      <c r="AN152" s="43">
        <v>337</v>
      </c>
      <c r="AO152" s="3" t="s">
        <v>107</v>
      </c>
      <c r="AP152" s="3"/>
      <c r="AT152" s="43">
        <v>168</v>
      </c>
      <c r="AU152" s="43"/>
      <c r="AV152" s="43">
        <v>337</v>
      </c>
      <c r="AW152" s="3" t="s">
        <v>107</v>
      </c>
      <c r="AX152" s="3"/>
      <c r="BB152" s="43">
        <v>168</v>
      </c>
      <c r="BC152" s="43"/>
      <c r="BD152" s="43">
        <v>337</v>
      </c>
      <c r="BE152" s="3" t="s">
        <v>107</v>
      </c>
      <c r="BF152" s="3"/>
      <c r="BJ152" s="43">
        <v>168</v>
      </c>
      <c r="BK152" s="43"/>
      <c r="BL152" s="43">
        <v>337</v>
      </c>
      <c r="BM152" s="3" t="s">
        <v>107</v>
      </c>
      <c r="BN152" s="3"/>
      <c r="BR152" s="43">
        <v>168</v>
      </c>
      <c r="BS152" s="43"/>
      <c r="BT152" s="43">
        <v>337</v>
      </c>
      <c r="BU152" s="3" t="s">
        <v>107</v>
      </c>
      <c r="BV152" s="3"/>
      <c r="BZ152" s="43">
        <v>168</v>
      </c>
      <c r="CA152" s="43"/>
      <c r="CB152" s="43">
        <v>337</v>
      </c>
      <c r="CC152" s="3" t="s">
        <v>107</v>
      </c>
      <c r="CD152" s="3"/>
      <c r="CH152" s="43">
        <v>168</v>
      </c>
      <c r="CI152" s="43"/>
      <c r="CJ152" s="43">
        <v>337</v>
      </c>
      <c r="CK152" s="3" t="s">
        <v>107</v>
      </c>
      <c r="CL152" s="3"/>
      <c r="CP152" s="43">
        <v>168</v>
      </c>
      <c r="CQ152" s="43"/>
      <c r="CR152" s="43">
        <v>337</v>
      </c>
      <c r="CS152" s="3" t="s">
        <v>107</v>
      </c>
      <c r="CT152" s="3"/>
      <c r="CX152" s="43">
        <v>168</v>
      </c>
      <c r="CY152" s="43"/>
      <c r="CZ152" s="43">
        <v>337</v>
      </c>
      <c r="DA152" s="3" t="s">
        <v>107</v>
      </c>
      <c r="DB152" s="3"/>
      <c r="DF152" s="43">
        <v>168</v>
      </c>
      <c r="DG152" s="43"/>
      <c r="DH152" s="43">
        <v>337</v>
      </c>
      <c r="DI152" s="3" t="s">
        <v>107</v>
      </c>
      <c r="DJ152" s="3"/>
      <c r="DN152" s="43">
        <v>168</v>
      </c>
      <c r="DO152" s="43"/>
      <c r="DP152" s="43">
        <v>337</v>
      </c>
      <c r="DQ152" s="3" t="s">
        <v>107</v>
      </c>
      <c r="DR152" s="3"/>
      <c r="DV152" s="43">
        <v>168</v>
      </c>
      <c r="DW152" s="43"/>
      <c r="DX152" s="43">
        <v>337</v>
      </c>
      <c r="DY152" s="3" t="s">
        <v>107</v>
      </c>
      <c r="DZ152" s="3"/>
      <c r="ED152" s="43">
        <v>168</v>
      </c>
      <c r="EE152" s="43"/>
      <c r="EF152" s="43">
        <v>337</v>
      </c>
      <c r="EG152" s="3" t="s">
        <v>107</v>
      </c>
      <c r="EH152" s="3"/>
      <c r="EL152" s="43">
        <v>168</v>
      </c>
      <c r="EM152" s="43"/>
      <c r="EN152" s="43">
        <v>337</v>
      </c>
      <c r="EO152" s="3" t="s">
        <v>107</v>
      </c>
      <c r="EP152" s="3"/>
      <c r="ET152" s="43">
        <v>168</v>
      </c>
      <c r="EU152" s="43"/>
      <c r="EV152" s="43">
        <v>337</v>
      </c>
      <c r="EW152" s="3" t="s">
        <v>107</v>
      </c>
      <c r="EX152" s="3"/>
      <c r="FB152" s="43">
        <v>168</v>
      </c>
      <c r="FC152" s="43"/>
      <c r="FD152" s="43">
        <v>337</v>
      </c>
      <c r="FE152" s="3" t="s">
        <v>107</v>
      </c>
      <c r="FF152" s="3"/>
      <c r="FJ152" s="43">
        <v>168</v>
      </c>
      <c r="FK152" s="43"/>
      <c r="FL152" s="43">
        <v>337</v>
      </c>
      <c r="FM152" s="3" t="s">
        <v>107</v>
      </c>
      <c r="FN152" s="3"/>
      <c r="FR152" s="43">
        <v>168</v>
      </c>
      <c r="FS152" s="43"/>
      <c r="FT152" s="43">
        <v>337</v>
      </c>
      <c r="FU152" s="3" t="s">
        <v>107</v>
      </c>
      <c r="FV152" s="3"/>
      <c r="FZ152" s="43">
        <v>168</v>
      </c>
      <c r="GA152" s="43"/>
      <c r="GB152" s="43">
        <v>337</v>
      </c>
      <c r="GC152" s="3" t="s">
        <v>107</v>
      </c>
      <c r="GD152" s="3"/>
      <c r="GH152" s="43">
        <v>168</v>
      </c>
      <c r="GI152" s="43"/>
      <c r="GJ152" s="43">
        <v>337</v>
      </c>
      <c r="GK152" s="3" t="s">
        <v>107</v>
      </c>
      <c r="GL152" s="3"/>
      <c r="GP152" s="43">
        <v>168</v>
      </c>
      <c r="GQ152" s="43"/>
      <c r="GR152" s="43">
        <v>337</v>
      </c>
      <c r="GS152" s="3" t="s">
        <v>107</v>
      </c>
      <c r="GT152" s="3"/>
      <c r="GX152" s="43">
        <v>168</v>
      </c>
      <c r="GY152" s="43"/>
      <c r="GZ152" s="43">
        <v>337</v>
      </c>
      <c r="HA152" s="3" t="s">
        <v>107</v>
      </c>
      <c r="HB152" s="3"/>
      <c r="HF152" s="43">
        <v>168</v>
      </c>
      <c r="HG152" s="43"/>
      <c r="HH152" s="43">
        <v>337</v>
      </c>
      <c r="HI152" s="3" t="s">
        <v>107</v>
      </c>
      <c r="HJ152" s="3"/>
      <c r="HN152" s="43">
        <v>168</v>
      </c>
      <c r="HO152" s="43"/>
      <c r="HP152" s="43">
        <v>337</v>
      </c>
      <c r="HQ152" s="3" t="s">
        <v>107</v>
      </c>
      <c r="HR152" s="3"/>
      <c r="HV152" s="43">
        <v>168</v>
      </c>
      <c r="HW152" s="43"/>
      <c r="HX152" s="43">
        <v>337</v>
      </c>
      <c r="HY152" s="3" t="s">
        <v>107</v>
      </c>
      <c r="HZ152" s="3"/>
      <c r="ID152" s="43">
        <v>168</v>
      </c>
      <c r="IE152" s="43"/>
      <c r="IF152" s="43">
        <v>337</v>
      </c>
      <c r="IG152" s="3" t="s">
        <v>107</v>
      </c>
      <c r="IH152" s="3"/>
      <c r="IL152" s="43">
        <v>168</v>
      </c>
      <c r="IM152" s="43"/>
      <c r="IN152" s="43">
        <v>337</v>
      </c>
      <c r="IO152" s="3" t="s">
        <v>107</v>
      </c>
      <c r="IP152" s="3"/>
      <c r="IT152" s="43">
        <v>168</v>
      </c>
      <c r="IU152" s="43"/>
      <c r="IV152" s="43">
        <v>337</v>
      </c>
    </row>
    <row r="153" spans="1:13" ht="12.75" customHeight="1">
      <c r="A153" s="3"/>
      <c r="B153" s="3" t="s">
        <v>240</v>
      </c>
      <c r="C153" s="3"/>
      <c r="D153" s="3"/>
      <c r="E153" s="33">
        <v>1112</v>
      </c>
      <c r="F153" s="73"/>
      <c r="G153" s="73">
        <v>2900</v>
      </c>
      <c r="H153" s="73"/>
      <c r="I153" s="73">
        <v>1303</v>
      </c>
      <c r="J153" s="73"/>
      <c r="K153" s="73">
        <v>4394</v>
      </c>
      <c r="L153" s="3"/>
      <c r="M153" s="3"/>
    </row>
    <row r="154" spans="1:13" ht="12.75" customHeight="1" hidden="1">
      <c r="A154" s="3"/>
      <c r="B154" s="3"/>
      <c r="C154" s="3"/>
      <c r="D154" s="3"/>
      <c r="E154" s="73"/>
      <c r="F154" s="73"/>
      <c r="G154" s="73"/>
      <c r="H154" s="73"/>
      <c r="I154" s="73"/>
      <c r="J154" s="73"/>
      <c r="K154" s="73"/>
      <c r="L154" s="3"/>
      <c r="M154" s="3"/>
    </row>
    <row r="155" spans="1:13" ht="12.75" hidden="1">
      <c r="A155" s="3"/>
      <c r="B155" s="3" t="s">
        <v>242</v>
      </c>
      <c r="C155" s="3"/>
      <c r="D155" s="3"/>
      <c r="E155" s="73"/>
      <c r="F155" s="73"/>
      <c r="G155" s="74" t="s">
        <v>246</v>
      </c>
      <c r="H155" s="74"/>
      <c r="I155" s="73"/>
      <c r="J155" s="73"/>
      <c r="K155" s="73">
        <v>40017</v>
      </c>
      <c r="L155" s="3"/>
      <c r="M155" s="3"/>
    </row>
    <row r="156" spans="1:13" ht="12.75" hidden="1">
      <c r="A156" s="3"/>
      <c r="B156" s="3" t="s">
        <v>244</v>
      </c>
      <c r="C156" s="3"/>
      <c r="D156" s="3"/>
      <c r="E156" s="73"/>
      <c r="F156" s="73"/>
      <c r="G156" s="74" t="s">
        <v>245</v>
      </c>
      <c r="H156" s="73"/>
      <c r="I156" s="73"/>
      <c r="J156" s="73"/>
      <c r="K156" s="73">
        <v>39996</v>
      </c>
      <c r="L156" s="3"/>
      <c r="M156" s="3"/>
    </row>
    <row r="157" spans="1:13" ht="12.75" hidden="1">
      <c r="A157" s="3"/>
      <c r="B157" s="3"/>
      <c r="C157" s="3"/>
      <c r="D157" s="3"/>
      <c r="E157" s="73"/>
      <c r="F157" s="74"/>
      <c r="G157" s="75"/>
      <c r="H157" s="73"/>
      <c r="I157" s="73"/>
      <c r="J157" s="73"/>
      <c r="K157" s="73"/>
      <c r="L157" s="3"/>
      <c r="M157" s="3"/>
    </row>
    <row r="158" spans="1:13" ht="12.75">
      <c r="A158" s="3"/>
      <c r="B158" s="3" t="s">
        <v>238</v>
      </c>
      <c r="C158" s="3"/>
      <c r="D158" s="3"/>
      <c r="E158" s="73"/>
      <c r="F158" s="73"/>
      <c r="G158" s="73"/>
      <c r="H158" s="73"/>
      <c r="I158" s="73"/>
      <c r="J158" s="73"/>
      <c r="K158" s="73"/>
      <c r="L158" s="3"/>
      <c r="M158" s="3"/>
    </row>
    <row r="159" spans="1:13" ht="12.75">
      <c r="A159" s="3"/>
      <c r="B159" s="3" t="s">
        <v>239</v>
      </c>
      <c r="C159" s="3"/>
      <c r="D159" s="3"/>
      <c r="E159" s="73">
        <f>+K155</f>
        <v>40017</v>
      </c>
      <c r="F159" s="73"/>
      <c r="G159" s="73">
        <f>+K156</f>
        <v>39996</v>
      </c>
      <c r="H159" s="73"/>
      <c r="I159" s="73">
        <f>+K155</f>
        <v>40017</v>
      </c>
      <c r="J159" s="73"/>
      <c r="K159" s="73">
        <f>+K156</f>
        <v>39996</v>
      </c>
      <c r="L159" s="3"/>
      <c r="M159" s="3"/>
    </row>
    <row r="160" spans="1:13" ht="13.5" thickBot="1">
      <c r="A160" s="3"/>
      <c r="B160" s="1" t="s">
        <v>241</v>
      </c>
      <c r="C160" s="3"/>
      <c r="D160" s="3"/>
      <c r="E160" s="76">
        <f>+E153*100/+E159</f>
        <v>2.778819001924182</v>
      </c>
      <c r="F160" s="73"/>
      <c r="G160" s="76">
        <f>+G153*100/+G159</f>
        <v>7.250725072507251</v>
      </c>
      <c r="H160" s="73"/>
      <c r="I160" s="76">
        <f>+I153*100/+I159</f>
        <v>3.2561161506359797</v>
      </c>
      <c r="J160" s="73"/>
      <c r="K160" s="76">
        <f>+K153*100/+K159</f>
        <v>10.986098609860987</v>
      </c>
      <c r="L160" s="3"/>
      <c r="M160" s="3"/>
    </row>
    <row r="161" spans="1:13" ht="13.5" thickTop="1">
      <c r="A161" s="3"/>
      <c r="B161" s="3"/>
      <c r="C161" s="3"/>
      <c r="D161" s="3"/>
      <c r="E161" s="73"/>
      <c r="F161" s="73"/>
      <c r="G161" s="73"/>
      <c r="H161" s="73"/>
      <c r="I161" s="73"/>
      <c r="J161" s="73"/>
      <c r="K161" s="73"/>
      <c r="L161" s="3"/>
      <c r="M161" s="3"/>
    </row>
    <row r="162" spans="1:13" ht="12.75">
      <c r="A162" s="3"/>
      <c r="B162" s="1" t="s">
        <v>243</v>
      </c>
      <c r="C162" s="3"/>
      <c r="D162" s="3"/>
      <c r="E162" s="73"/>
      <c r="F162" s="73"/>
      <c r="G162" s="73"/>
      <c r="H162" s="73"/>
      <c r="I162" s="73"/>
      <c r="J162" s="73"/>
      <c r="K162" s="73"/>
      <c r="L162" s="3"/>
      <c r="M162" s="3"/>
    </row>
    <row r="163" spans="1:13" ht="12.75">
      <c r="A163" s="3"/>
      <c r="B163" s="1"/>
      <c r="C163" s="3"/>
      <c r="D163" s="3"/>
      <c r="E163" s="73"/>
      <c r="F163" s="73"/>
      <c r="G163" s="73"/>
      <c r="H163" s="73"/>
      <c r="I163" s="73"/>
      <c r="J163" s="73"/>
      <c r="K163" s="73"/>
      <c r="L163" s="3"/>
      <c r="M163" s="3"/>
    </row>
    <row r="164" spans="1:13" ht="11.25" customHeight="1">
      <c r="A164" s="3"/>
      <c r="B164" s="3"/>
      <c r="C164" s="3"/>
      <c r="D164" s="3"/>
      <c r="E164" s="73"/>
      <c r="F164" s="73"/>
      <c r="G164" s="73"/>
      <c r="H164" s="73"/>
      <c r="I164" s="73"/>
      <c r="J164" s="73"/>
      <c r="K164" s="73"/>
      <c r="L164" s="3"/>
      <c r="M164" s="3"/>
    </row>
    <row r="165" spans="1:13" ht="12.75">
      <c r="A165" s="3" t="s">
        <v>69</v>
      </c>
      <c r="B165" s="69" t="s">
        <v>248</v>
      </c>
      <c r="C165" s="46"/>
      <c r="D165" s="3"/>
      <c r="E165" s="73"/>
      <c r="F165" s="73"/>
      <c r="G165" s="73"/>
      <c r="H165" s="73"/>
      <c r="I165" s="73"/>
      <c r="J165" s="73"/>
      <c r="K165" s="73"/>
      <c r="L165" s="3"/>
      <c r="M165" s="3"/>
    </row>
    <row r="166" spans="1:13" ht="12.75">
      <c r="A166" s="3"/>
      <c r="B166" s="3"/>
      <c r="C166" s="3"/>
      <c r="D166" s="3"/>
      <c r="E166" s="73"/>
      <c r="F166" s="73"/>
      <c r="G166" s="73"/>
      <c r="H166" s="73"/>
      <c r="I166" s="73"/>
      <c r="J166" s="73"/>
      <c r="K166" s="73"/>
      <c r="L166" s="3"/>
      <c r="M166" s="3"/>
    </row>
    <row r="167" spans="1:13" ht="12.75">
      <c r="A167" s="3"/>
      <c r="B167" s="3"/>
      <c r="C167" s="3"/>
      <c r="D167" s="3"/>
      <c r="E167" s="73"/>
      <c r="F167" s="73"/>
      <c r="G167" s="73"/>
      <c r="H167" s="73"/>
      <c r="I167" s="73"/>
      <c r="J167" s="73"/>
      <c r="K167" s="73"/>
      <c r="L167" s="3"/>
      <c r="M167" s="3"/>
    </row>
    <row r="168" spans="3:13" ht="12.75">
      <c r="C168" s="3"/>
      <c r="D168" s="3"/>
      <c r="E168" s="73"/>
      <c r="F168" s="73"/>
      <c r="G168" s="73"/>
      <c r="H168" s="73"/>
      <c r="I168" s="73"/>
      <c r="J168" s="73"/>
      <c r="K168" s="73"/>
      <c r="L168" s="3"/>
      <c r="M168" s="3"/>
    </row>
    <row r="169" spans="3:13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211" spans="1:12" ht="12.7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</row>
  </sheetData>
  <mergeCells count="3">
    <mergeCell ref="E39:G39"/>
    <mergeCell ref="I39:K39"/>
    <mergeCell ref="A211:L21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&amp;CPage &amp;P+4 of &amp;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3:K32"/>
  <sheetViews>
    <sheetView tabSelected="1" workbookViewId="0" topLeftCell="A16">
      <selection activeCell="A11" sqref="A11"/>
    </sheetView>
  </sheetViews>
  <sheetFormatPr defaultColWidth="9.140625" defaultRowHeight="12.75"/>
  <cols>
    <col min="1" max="16384" width="9.140625" style="49" customWidth="1"/>
  </cols>
  <sheetData>
    <row r="23" spans="3:9" ht="25.5" customHeight="1">
      <c r="C23" s="67" t="s">
        <v>192</v>
      </c>
      <c r="D23" s="66"/>
      <c r="F23" s="66"/>
      <c r="G23" s="66"/>
      <c r="H23" s="66"/>
      <c r="I23" s="66"/>
    </row>
    <row r="24" spans="3:9" ht="12.75" customHeight="1">
      <c r="C24" s="66"/>
      <c r="D24" s="66"/>
      <c r="E24" s="66"/>
      <c r="F24" s="66"/>
      <c r="G24" s="66"/>
      <c r="H24" s="66"/>
      <c r="I24" s="66"/>
    </row>
    <row r="25" spans="3:9" ht="18">
      <c r="C25" s="80" t="s">
        <v>194</v>
      </c>
      <c r="D25" s="80"/>
      <c r="E25" s="80"/>
      <c r="F25" s="80"/>
      <c r="G25" s="80"/>
      <c r="H25" s="80"/>
      <c r="I25" s="80"/>
    </row>
    <row r="26" spans="3:9" ht="18">
      <c r="C26" s="65"/>
      <c r="D26" s="65"/>
      <c r="E26" s="65"/>
      <c r="F26" s="65"/>
      <c r="G26" s="65"/>
      <c r="H26" s="65"/>
      <c r="I26" s="65"/>
    </row>
    <row r="27" spans="3:9" ht="18">
      <c r="C27" s="65"/>
      <c r="D27" s="65"/>
      <c r="E27" s="65"/>
      <c r="F27" s="65"/>
      <c r="G27" s="65"/>
      <c r="H27" s="65"/>
      <c r="I27" s="65"/>
    </row>
    <row r="28" spans="3:9" ht="18">
      <c r="C28" s="65"/>
      <c r="D28" s="65"/>
      <c r="E28" s="65"/>
      <c r="F28" s="65"/>
      <c r="G28" s="65"/>
      <c r="H28" s="65"/>
      <c r="I28" s="65"/>
    </row>
    <row r="31" spans="2:11" ht="22.5">
      <c r="B31" s="81" t="s">
        <v>193</v>
      </c>
      <c r="C31" s="81"/>
      <c r="D31" s="81"/>
      <c r="E31" s="81"/>
      <c r="F31" s="81"/>
      <c r="G31" s="81"/>
      <c r="H31" s="81"/>
      <c r="I31" s="81"/>
      <c r="J31" s="81"/>
      <c r="K31" s="81"/>
    </row>
    <row r="32" spans="2:11" ht="22.5">
      <c r="B32" s="81" t="s">
        <v>209</v>
      </c>
      <c r="C32" s="81"/>
      <c r="D32" s="81"/>
      <c r="E32" s="81"/>
      <c r="F32" s="81"/>
      <c r="G32" s="81"/>
      <c r="H32" s="81"/>
      <c r="I32" s="81"/>
      <c r="J32" s="81"/>
      <c r="K32" s="81"/>
    </row>
  </sheetData>
  <mergeCells count="3">
    <mergeCell ref="C25:I25"/>
    <mergeCell ref="B31:K31"/>
    <mergeCell ref="B32:K32"/>
  </mergeCells>
  <printOptions/>
  <pageMargins left="0.75" right="0.75" top="1" bottom="1" header="0.5" footer="0.5"/>
  <pageSetup fitToHeight="1" fitToWidth="1" horizontalDpi="800" verticalDpi="8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Teck Guan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2003-09-29T00:38:12Z</cp:lastPrinted>
  <dcterms:created xsi:type="dcterms:W3CDTF">2002-12-05T00:52:44Z</dcterms:created>
  <dcterms:modified xsi:type="dcterms:W3CDTF">2003-09-29T07:04:34Z</dcterms:modified>
  <cp:category/>
  <cp:version/>
  <cp:contentType/>
  <cp:contentStatus/>
</cp:coreProperties>
</file>